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C:\Users\eboer\Downloads\"/>
    </mc:Choice>
  </mc:AlternateContent>
  <xr:revisionPtr revIDLastSave="0" documentId="8_{438998A8-9A3F-4F98-BBB7-01A8902140A7}" xr6:coauthVersionLast="47" xr6:coauthVersionMax="47" xr10:uidLastSave="{00000000-0000-0000-0000-000000000000}"/>
  <bookViews>
    <workbookView xWindow="-120" yWindow="-120" windowWidth="20730" windowHeight="11160" xr2:uid="{00000000-000D-0000-FFFF-FFFF00000000}"/>
  </bookViews>
  <sheets>
    <sheet name="VNese" sheetId="1" r:id="rId1"/>
  </sheets>
  <definedNames>
    <definedName name="_xlnm.Print_Area" localSheetId="0">VNese!$A$1:$H$67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 l="1"/>
  <c r="G19" i="1"/>
  <c r="G41" i="1"/>
  <c r="G42" i="1" s="1"/>
  <c r="F19" i="1"/>
  <c r="F37" i="1" s="1"/>
  <c r="F18" i="1"/>
  <c r="F21" i="1" l="1"/>
  <c r="F27" i="1" s="1"/>
  <c r="F29" i="1" s="1"/>
  <c r="G37" i="1"/>
  <c r="G24" i="1"/>
  <c r="G32" i="1" s="1"/>
  <c r="F34" i="1"/>
  <c r="F36" i="1" s="1"/>
  <c r="F30" i="1"/>
  <c r="F24" i="1"/>
  <c r="F32" i="1" s="1"/>
  <c r="F38" i="1"/>
  <c r="G21" i="1"/>
  <c r="G30" i="1"/>
  <c r="G43" i="1"/>
  <c r="G44" i="1" s="1"/>
  <c r="F28" i="1"/>
  <c r="C31" i="1"/>
  <c r="F41" i="1" l="1"/>
  <c r="G34" i="1"/>
  <c r="G36" i="1" s="1"/>
  <c r="G27" i="1"/>
  <c r="F42" i="1"/>
  <c r="F43" i="1"/>
  <c r="F44" i="1" s="1"/>
  <c r="C35" i="1"/>
  <c r="G28" i="1" l="1"/>
  <c r="G29" i="1"/>
  <c r="D19" i="1"/>
  <c r="E19" i="1"/>
  <c r="C19" i="1"/>
  <c r="D18" i="1" l="1"/>
  <c r="E18" i="1"/>
  <c r="C18" i="1"/>
  <c r="C21" i="1" l="1"/>
  <c r="C24" i="1"/>
  <c r="C32" i="1" s="1"/>
  <c r="D21" i="1"/>
  <c r="D24" i="1"/>
  <c r="D32" i="1" s="1"/>
  <c r="E21" i="1"/>
  <c r="E24" i="1"/>
  <c r="E32" i="1" s="1"/>
  <c r="D38" i="1"/>
  <c r="E38" i="1"/>
  <c r="C38" i="1"/>
  <c r="D37" i="1"/>
  <c r="E37" i="1"/>
  <c r="C37" i="1"/>
  <c r="D30" i="1"/>
  <c r="E30" i="1"/>
  <c r="C30" i="1"/>
  <c r="C41" i="1" l="1"/>
  <c r="C43" i="1" s="1"/>
  <c r="C44" i="1" s="1"/>
  <c r="D41" i="1"/>
  <c r="D43" i="1" s="1"/>
  <c r="D44" i="1" s="1"/>
  <c r="E27" i="1"/>
  <c r="E34" i="1"/>
  <c r="E36" i="1" s="1"/>
  <c r="D27" i="1"/>
  <c r="D28" i="1" s="1"/>
  <c r="D34" i="1"/>
  <c r="D36" i="1" s="1"/>
  <c r="C27" i="1"/>
  <c r="C28" i="1" s="1"/>
  <c r="C34" i="1"/>
  <c r="C36" i="1" s="1"/>
  <c r="D29" i="1" l="1"/>
  <c r="C29" i="1"/>
  <c r="E28" i="1"/>
  <c r="E29" i="1"/>
  <c r="E41" i="1"/>
  <c r="E43" i="1" s="1"/>
  <c r="E44" i="1" s="1"/>
  <c r="E42" i="1" l="1"/>
  <c r="D42" i="1"/>
  <c r="C42" i="1"/>
</calcChain>
</file>

<file path=xl/sharedStrings.xml><?xml version="1.0" encoding="utf-8"?>
<sst xmlns="http://schemas.openxmlformats.org/spreadsheetml/2006/main" count="96" uniqueCount="85">
  <si>
    <t>I - THÔNG TIN CƠ  BẢN</t>
  </si>
  <si>
    <t>Điều kiện tham gia bảo hiểm:</t>
  </si>
  <si>
    <t>Từ 15 ngày tuổi đến 65 tuổi</t>
  </si>
  <si>
    <t>Không mắc bệnh tâm thần, ung thư, bệnh phong</t>
  </si>
  <si>
    <t>Không bị thương tật vĩnh viễn quá 50%</t>
  </si>
  <si>
    <t>Kết thúc bảo hiểm:</t>
  </si>
  <si>
    <t>II - QUYỀN LỢI</t>
  </si>
  <si>
    <t>Chương trình</t>
  </si>
  <si>
    <t>Cơ bản</t>
  </si>
  <si>
    <t>Nâng cao</t>
  </si>
  <si>
    <t>Toàn diện</t>
  </si>
  <si>
    <t>Cao cấp</t>
  </si>
  <si>
    <t>A- Tử vong &amp; thương tật toàn bộ vĩnh viễn do tai nạn</t>
  </si>
  <si>
    <t>B- Tử vong &amp; thương tật toàn bộ vĩnh viễn do bệnh tật, thai sản</t>
  </si>
  <si>
    <t>C-Điều trị nội trú và chi phí phẫu thuật do tai nạn, bệnh tật, thai sản</t>
  </si>
  <si>
    <t>Giới hạn phụ:</t>
  </si>
  <si>
    <t>a. Tiền phòng (tiền giường) (một giường- phòng đơn tiêu chuẩn)</t>
  </si>
  <si>
    <t>b. Phòng chăm sóc đặc biệt</t>
  </si>
  <si>
    <t>c. Phòng cấp cứu, điều trị trong ngày</t>
  </si>
  <si>
    <t>d. Các chi phí khác: thuốc kê theo toa bác sĩ, xét nghiệm, chụp X quang…</t>
  </si>
  <si>
    <t>(9) Thai sản bao gồm chi phí khám thai định kỳ:</t>
  </si>
  <si>
    <t>D- Khám và điều trị ngoại trú do bệnh tật, tai nạn</t>
  </si>
  <si>
    <t>(1) Số lần khám tối đa 1 năm</t>
  </si>
  <si>
    <t>(2) Số tiền tối đa cho mỗi lần khám</t>
  </si>
  <si>
    <t>Bao gồm cạo vôi răng tối đa đến:</t>
  </si>
  <si>
    <t>(4)  Khám chữa răng / năm:</t>
  </si>
  <si>
    <t>(3)  Vật lý trị liệu / ngày (Tối đa 60 ngày/năm) (được hướng dẫn bởi bác sĩ điều trị và được thực hiện tại bệnh viện)</t>
  </si>
  <si>
    <t>1. Giới hạn lãnh thổ</t>
  </si>
  <si>
    <t>Việt Nam</t>
  </si>
  <si>
    <t>2. Thời gian chờ*</t>
  </si>
  <si>
    <t>Tai nạn</t>
  </si>
  <si>
    <t>Bệnh thông thường</t>
  </si>
  <si>
    <t>30 ngày</t>
  </si>
  <si>
    <t>Bệnh đặc biệt và bệnh có sẵn</t>
  </si>
  <si>
    <t>365 ngày</t>
  </si>
  <si>
    <t>Thai sản</t>
  </si>
  <si>
    <t>Sẩy thai</t>
  </si>
  <si>
    <t>Tử vong do bệnh</t>
  </si>
  <si>
    <t>Nội trú và Ngoại trú</t>
  </si>
  <si>
    <t>DỊCH VỤ BẢO LÃNH VIỆN PHÍ TRỰC TIẾP</t>
  </si>
  <si>
    <t>Chi trả đầy đủ</t>
  </si>
  <si>
    <t>Không giới hạn</t>
  </si>
  <si>
    <t>Sinh mổ, biến chứng thai sản:</t>
  </si>
  <si>
    <t>Sinh thường (giới hạn ngày):</t>
  </si>
  <si>
    <t>Giới hạn tiền giường/ ngày:</t>
  </si>
  <si>
    <t>(2) Phẫu thuật</t>
  </si>
  <si>
    <t>(1) Viện phí/ ngày (tối đa 60 ngày/năm)</t>
  </si>
  <si>
    <t>Khám thai định kỳ/năm</t>
  </si>
  <si>
    <t>Chi phí dưỡng nhi/năm (loại trừ chi phí vacxin, tắm em bé, xét nghiệm kiểm tra em bé)</t>
  </si>
  <si>
    <t>HOTLINE: 0906 881 676</t>
  </si>
  <si>
    <t xml:space="preserve">             ATHENA GROUP</t>
  </si>
  <si>
    <t>VIP</t>
  </si>
  <si>
    <t>Athena Global Consulting - Insurance Consultant</t>
  </si>
  <si>
    <t xml:space="preserve">Website: www.athenaglobalconsulting.com </t>
  </si>
  <si>
    <t>C10, 5A street, Him Lam new urban area, Tan Hung ward, District 7, Ho Chi Minh City</t>
  </si>
  <si>
    <t xml:space="preserve">Office tel : (+84) 028 7300 53 79 - Email: info@athenaglobalconsulting.com </t>
  </si>
  <si>
    <t>80 tuổi</t>
  </si>
  <si>
    <t>Miễn thời gian chờ cho các khách hàng hiện tại của Athena </t>
  </si>
  <si>
    <t>0 ngày</t>
  </si>
  <si>
    <t>60 ngày</t>
  </si>
  <si>
    <t>3. Dịch vụ hỗ trợ 24h/7</t>
  </si>
  <si>
    <t>Công Ty TNHH Dịch Vụ Toàn Cầu Athena</t>
  </si>
  <si>
    <t>4. Dịch vụ bồi thường</t>
  </si>
  <si>
    <t>5. Bảo lãnh viện phí trực tiếp</t>
  </si>
  <si>
    <r>
      <t xml:space="preserve">Các </t>
    </r>
    <r>
      <rPr>
        <b/>
        <i/>
        <sz val="8"/>
        <color rgb="FFFFFFFF"/>
        <rFont val="Arial"/>
        <family val="2"/>
      </rPr>
      <t>Giới hạn</t>
    </r>
  </si>
  <si>
    <t>Trẻ em dưới 5 tuổi</t>
  </si>
  <si>
    <t xml:space="preserve">Áp dụng tăng phí 30% </t>
  </si>
  <si>
    <t>Phải mua kèm với 1 người lớn trên 18 tuổi</t>
  </si>
  <si>
    <t>Áp dụng đồng chi trả 10% cho quyền lợi Ngoại trú</t>
  </si>
  <si>
    <t>Áp dụng đồng chi trả 30% tại các bệnh viện:</t>
  </si>
  <si>
    <t>Điều trị nội trú và chi phí phẫu thuật do tai nạn, bệnh tật</t>
  </si>
  <si>
    <t>Áp dụng đồng chi trả 10% tại các bệnh viện:</t>
  </si>
  <si>
    <t>Người được bảo hiểm từ 60-65 tuổi</t>
  </si>
  <si>
    <t>Áp dụng tăng phí 30%</t>
  </si>
  <si>
    <t>Người được bảo hiểm từ 66 tuổi trở lên</t>
  </si>
  <si>
    <t>Áp dụng tăng phí 60%</t>
  </si>
  <si>
    <t>Phí bảo hiểm/năm/người</t>
  </si>
  <si>
    <t>PHÍ BẢO HIỂM</t>
  </si>
  <si>
    <r>
      <t>(5) Y tá chăm sóc tại nhà</t>
    </r>
    <r>
      <rPr>
        <sz val="8"/>
        <rFont val="Arial"/>
        <family val="2"/>
      </rPr>
      <t xml:space="preserve">
Ngay sau khi ra viện (thời gian nằm viện tối thiểu là 7 ngày) - theo chỉ định của Bác sĩ .Tối đa 15 ngày/năm. Không áp dụng cho thai sản</t>
    </r>
  </si>
  <si>
    <r>
      <t>(6) Trợ cấp ngày nằm viện/ ngày</t>
    </r>
    <r>
      <rPr>
        <sz val="8"/>
        <rFont val="Arial"/>
        <family val="2"/>
      </rPr>
      <t xml:space="preserve">
 (Tối đa: 60 ngày/năm). Không áp dụng cho thai sản</t>
    </r>
  </si>
  <si>
    <r>
      <t xml:space="preserve">(7) Dịch vụ xe cấp cứu trong phạm vi Việt Nam </t>
    </r>
    <r>
      <rPr>
        <sz val="8"/>
        <rFont val="Arial"/>
        <family val="2"/>
      </rPr>
      <t>(loại trừ đường hàng không)</t>
    </r>
  </si>
  <si>
    <r>
      <t xml:space="preserve">(8) Trợ cấp mai táng  </t>
    </r>
    <r>
      <rPr>
        <sz val="8"/>
        <rFont val="Arial"/>
        <family val="2"/>
      </rPr>
      <t>(Trong trường hợp người được bảo hiểm mất tại bệnh viện)</t>
    </r>
  </si>
  <si>
    <r>
      <t>(3) Trước khi nhập viện</t>
    </r>
    <r>
      <rPr>
        <sz val="8"/>
        <rFont val="Arial"/>
        <family val="2"/>
      </rPr>
      <t xml:space="preserve">
Chi phí xét nghiệm, phân tích trong vòng 30 ngày trước khi nhập viện. 
Không áp dụng cho thai sản</t>
    </r>
  </si>
  <si>
    <r>
      <t>(4) Sau khi xuất viện</t>
    </r>
    <r>
      <rPr>
        <sz val="8"/>
        <rFont val="Arial"/>
        <family val="2"/>
      </rPr>
      <t xml:space="preserve">
Chi phí điều trị sau khi xuất viện (không quá 45 ngày). 
Không áp dụng cho thai sản</t>
    </r>
  </si>
  <si>
    <t>Bệnh viện FV thành phố Hồ Chí Minh, Bệnh viện Việt Pháp Hà Nội, Bệnh viện Hạnh Phúc Bình Dương, Bệnh viện quốc tế Vũ Anh TP.HCM, Hệ thống Bệnh viện và Phòng khám Vinmec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</si>
</sst>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VND]\ #,##0"/>
    <numFmt numFmtId="165" formatCode="&quot;$&quot;#,##0.00"/>
    <numFmt numFmtId="166" formatCode="[$VND]\ #,##0.00"/>
  </numFmts>
  <fonts count="32" x14ac:knownFonts="1">
    <font>
      <sz val="11"/>
      <color theme="1"/>
      <name val="Calibri"/>
      <family val="2"/>
      <scheme val="minor"/>
    </font>
    <font>
      <sz val="10"/>
      <color indexed="8"/>
      <name val="Arial"/>
      <family val="2"/>
    </font>
    <font>
      <b/>
      <sz val="10"/>
      <color indexed="12"/>
      <name val="Arial"/>
      <family val="2"/>
    </font>
    <font>
      <b/>
      <sz val="10"/>
      <color indexed="9"/>
      <name val="Arial"/>
      <family val="2"/>
    </font>
    <font>
      <b/>
      <sz val="10"/>
      <name val="Arial"/>
      <family val="2"/>
    </font>
    <font>
      <b/>
      <sz val="10"/>
      <color indexed="62"/>
      <name val="Arial"/>
      <family val="2"/>
    </font>
    <font>
      <sz val="10"/>
      <name val="Arial"/>
      <family val="2"/>
    </font>
    <font>
      <b/>
      <sz val="11"/>
      <color indexed="9"/>
      <name val="Arial"/>
      <family val="2"/>
    </font>
    <font>
      <b/>
      <sz val="30"/>
      <color theme="3"/>
      <name val="Verdana"/>
      <family val="2"/>
    </font>
    <font>
      <b/>
      <u/>
      <sz val="6"/>
      <color theme="3"/>
      <name val="Arial"/>
      <family val="2"/>
    </font>
    <font>
      <b/>
      <sz val="9"/>
      <name val="Arial"/>
      <family val="2"/>
    </font>
    <font>
      <sz val="9"/>
      <name val="Arial"/>
      <family val="2"/>
    </font>
    <font>
      <sz val="7"/>
      <color theme="3"/>
      <name val="Arial"/>
      <family val="2"/>
    </font>
    <font>
      <u/>
      <sz val="7"/>
      <color theme="3"/>
      <name val="Arial"/>
      <family val="2"/>
    </font>
    <font>
      <sz val="10"/>
      <color rgb="FFFF0000"/>
      <name val="Arial"/>
      <family val="2"/>
    </font>
    <font>
      <b/>
      <sz val="10"/>
      <color rgb="FFFF0000"/>
      <name val="Arial"/>
      <family val="2"/>
    </font>
    <font>
      <b/>
      <sz val="9"/>
      <color theme="1"/>
      <name val="Arial"/>
      <family val="2"/>
    </font>
    <font>
      <b/>
      <sz val="12"/>
      <color theme="0"/>
      <name val="Verdana"/>
      <family val="2"/>
    </font>
    <font>
      <b/>
      <sz val="8"/>
      <color rgb="FFFFFFFF"/>
      <name val="Arial"/>
      <family val="2"/>
    </font>
    <font>
      <b/>
      <i/>
      <sz val="8"/>
      <color rgb="FF000000"/>
      <name val="Arial"/>
      <family val="2"/>
    </font>
    <font>
      <b/>
      <i/>
      <sz val="8"/>
      <color theme="1"/>
      <name val="Arial"/>
      <family val="2"/>
    </font>
    <font>
      <sz val="8"/>
      <color theme="1"/>
      <name val="Arial"/>
      <family val="2"/>
    </font>
    <font>
      <b/>
      <sz val="8"/>
      <color theme="1"/>
      <name val="Arial"/>
      <family val="2"/>
    </font>
    <font>
      <b/>
      <i/>
      <sz val="8"/>
      <color rgb="FFFFFFFF"/>
      <name val="Arial"/>
      <family val="2"/>
    </font>
    <font>
      <sz val="8"/>
      <name val="Arial"/>
      <family val="2"/>
    </font>
    <font>
      <i/>
      <sz val="8"/>
      <name val="Arial"/>
      <family val="2"/>
    </font>
    <font>
      <i/>
      <sz val="8"/>
      <color indexed="8"/>
      <name val="Arial"/>
      <family val="2"/>
    </font>
    <font>
      <b/>
      <sz val="8"/>
      <name val="Arial"/>
      <family val="2"/>
    </font>
    <font>
      <u/>
      <sz val="9"/>
      <name val="Arial"/>
      <family val="2"/>
    </font>
    <font>
      <u/>
      <sz val="9"/>
      <color rgb="FFFF0000"/>
      <name val="Arial"/>
      <family val="2"/>
    </font>
    <font>
      <b/>
      <sz val="9"/>
      <color indexed="62"/>
      <name val="Arial"/>
      <family val="2"/>
    </font>
    <font>
      <sz val="7"/>
      <color theme="1"/>
      <name val="Arial"/>
      <family val="2"/>
    </font>
  </fonts>
  <fills count="11">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2"/>
        <bgColor indexed="64"/>
      </patternFill>
    </fill>
    <fill>
      <patternFill patternType="solid">
        <fgColor rgb="FFFF0000"/>
        <bgColor indexed="64"/>
      </patternFill>
    </fill>
    <fill>
      <patternFill patternType="solid">
        <fgColor rgb="FF1F497D"/>
        <bgColor indexed="64"/>
      </patternFill>
    </fill>
    <fill>
      <patternFill patternType="solid">
        <fgColor rgb="FFFFFFFF"/>
        <bgColor indexed="64"/>
      </patternFill>
    </fill>
  </fills>
  <borders count="69">
    <border>
      <left/>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style="medium">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0"/>
      </left>
      <right style="hair">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0">
    <xf numFmtId="0" fontId="0" fillId="0" borderId="0" xfId="0"/>
    <xf numFmtId="0" fontId="1" fillId="0" borderId="0" xfId="0" applyFont="1" applyAlignment="1">
      <alignment vertical="center"/>
    </xf>
    <xf numFmtId="0" fontId="2" fillId="2" borderId="1" xfId="0" applyFont="1" applyFill="1" applyBorder="1" applyAlignment="1">
      <alignment horizontal="left" vertical="center"/>
    </xf>
    <xf numFmtId="0" fontId="1" fillId="2" borderId="1" xfId="0" applyFont="1" applyFill="1" applyBorder="1" applyAlignment="1">
      <alignment horizontal="right" vertical="center"/>
    </xf>
    <xf numFmtId="0" fontId="3" fillId="3" borderId="8" xfId="0" applyFont="1" applyFill="1" applyBorder="1" applyAlignment="1">
      <alignment horizontal="center" vertical="center"/>
    </xf>
    <xf numFmtId="0" fontId="1" fillId="4" borderId="0" xfId="0" applyFont="1" applyFill="1" applyAlignment="1">
      <alignment vertical="center"/>
    </xf>
    <xf numFmtId="164" fontId="4" fillId="0" borderId="2" xfId="0" applyNumberFormat="1" applyFont="1" applyFill="1" applyBorder="1" applyAlignment="1">
      <alignment horizontal="center" vertical="center"/>
    </xf>
    <xf numFmtId="0" fontId="6" fillId="2" borderId="1" xfId="0" applyFont="1" applyFill="1" applyBorder="1" applyAlignment="1">
      <alignment horizontal="left" vertical="center"/>
    </xf>
    <xf numFmtId="166" fontId="1" fillId="0" borderId="0" xfId="0" applyNumberFormat="1" applyFont="1" applyFill="1" applyBorder="1" applyAlignment="1">
      <alignment vertical="center"/>
    </xf>
    <xf numFmtId="0" fontId="15" fillId="2" borderId="1" xfId="0" applyFont="1" applyFill="1" applyBorder="1" applyAlignment="1">
      <alignment horizontal="left" vertical="center"/>
    </xf>
    <xf numFmtId="0" fontId="14" fillId="2" borderId="1" xfId="0" applyFont="1" applyFill="1" applyBorder="1" applyAlignment="1">
      <alignment horizontal="right" vertical="center"/>
    </xf>
    <xf numFmtId="0" fontId="14" fillId="0" borderId="0" xfId="0" applyFont="1" applyAlignment="1">
      <alignment vertical="center"/>
    </xf>
    <xf numFmtId="0" fontId="1" fillId="4" borderId="22" xfId="0" applyFont="1" applyFill="1" applyBorder="1" applyAlignment="1">
      <alignment vertical="center"/>
    </xf>
    <xf numFmtId="0" fontId="1" fillId="4" borderId="23" xfId="0" applyFont="1" applyFill="1" applyBorder="1" applyAlignment="1">
      <alignment vertical="center"/>
    </xf>
    <xf numFmtId="0" fontId="14" fillId="4" borderId="22" xfId="0" applyFont="1" applyFill="1" applyBorder="1" applyAlignment="1">
      <alignment vertical="center"/>
    </xf>
    <xf numFmtId="0" fontId="14" fillId="4" borderId="23" xfId="0" applyFont="1" applyFill="1" applyBorder="1" applyAlignment="1">
      <alignment vertical="center"/>
    </xf>
    <xf numFmtId="0" fontId="7" fillId="4" borderId="19" xfId="0" applyFont="1" applyFill="1" applyBorder="1" applyAlignment="1">
      <alignment horizontal="left" vertical="center"/>
    </xf>
    <xf numFmtId="0" fontId="7" fillId="4" borderId="0" xfId="0" applyFont="1" applyFill="1" applyBorder="1" applyAlignment="1">
      <alignment horizontal="left"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7" xfId="0" applyFont="1" applyFill="1" applyBorder="1" applyAlignment="1">
      <alignment horizontal="center" vertical="center"/>
    </xf>
    <xf numFmtId="0" fontId="10" fillId="7" borderId="17" xfId="0" applyFont="1" applyFill="1" applyBorder="1" applyAlignment="1">
      <alignment horizontal="left" vertical="center" wrapText="1" indent="4"/>
    </xf>
    <xf numFmtId="0" fontId="11" fillId="7" borderId="17" xfId="0" applyFont="1" applyFill="1" applyBorder="1" applyAlignment="1">
      <alignment horizontal="left" vertical="center" wrapText="1" indent="4"/>
    </xf>
    <xf numFmtId="0" fontId="11" fillId="7" borderId="31" xfId="0" applyFont="1" applyFill="1" applyBorder="1" applyAlignment="1">
      <alignment horizontal="left" vertical="center" wrapText="1" indent="4"/>
    </xf>
    <xf numFmtId="0" fontId="5" fillId="0" borderId="17" xfId="0" applyFont="1" applyBorder="1" applyAlignment="1">
      <alignment horizontal="left" vertical="center" indent="2"/>
    </xf>
    <xf numFmtId="0" fontId="9" fillId="4" borderId="21" xfId="0" applyFont="1" applyFill="1" applyBorder="1" applyAlignment="1" applyProtection="1">
      <alignment vertical="center"/>
    </xf>
    <xf numFmtId="0" fontId="12" fillId="4" borderId="23" xfId="0" applyFont="1" applyFill="1" applyBorder="1" applyAlignment="1" applyProtection="1">
      <alignment vertical="center"/>
    </xf>
    <xf numFmtId="0" fontId="13" fillId="4" borderId="23" xfId="0" applyFont="1" applyFill="1" applyBorder="1" applyAlignment="1" applyProtection="1">
      <alignment vertical="center"/>
    </xf>
    <xf numFmtId="0" fontId="8" fillId="4" borderId="0"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16" xfId="0" applyFont="1" applyFill="1" applyBorder="1" applyAlignment="1">
      <alignment horizontal="center" vertical="center"/>
    </xf>
    <xf numFmtId="164" fontId="4" fillId="0" borderId="18" xfId="0" applyNumberFormat="1" applyFont="1" applyFill="1" applyBorder="1" applyAlignment="1">
      <alignment horizontal="center" vertical="center"/>
    </xf>
    <xf numFmtId="0" fontId="21" fillId="0" borderId="24" xfId="0" applyFont="1" applyBorder="1" applyAlignment="1">
      <alignment vertical="center" wrapText="1"/>
    </xf>
    <xf numFmtId="0" fontId="21" fillId="0" borderId="42" xfId="0" applyFont="1" applyBorder="1" applyAlignment="1">
      <alignment vertical="center" wrapText="1"/>
    </xf>
    <xf numFmtId="0" fontId="19" fillId="0" borderId="63" xfId="0" applyFont="1" applyBorder="1" applyAlignment="1">
      <alignment vertical="center"/>
    </xf>
    <xf numFmtId="0" fontId="20" fillId="0" borderId="22" xfId="0" applyFont="1" applyBorder="1" applyAlignment="1">
      <alignment vertical="center"/>
    </xf>
    <xf numFmtId="0" fontId="21" fillId="0" borderId="22" xfId="0" applyFont="1" applyBorder="1" applyAlignment="1">
      <alignment horizontal="left" vertical="center" indent="2"/>
    </xf>
    <xf numFmtId="0" fontId="21" fillId="0" borderId="22" xfId="0" applyFont="1" applyBorder="1" applyAlignment="1">
      <alignment horizontal="left" vertical="center" wrapText="1" indent="2"/>
    </xf>
    <xf numFmtId="0" fontId="22" fillId="10" borderId="33" xfId="0" applyFont="1" applyFill="1" applyBorder="1" applyAlignment="1">
      <alignment vertical="center"/>
    </xf>
    <xf numFmtId="0" fontId="22" fillId="10" borderId="24" xfId="0" applyFont="1" applyFill="1" applyBorder="1" applyAlignment="1">
      <alignment vertical="center"/>
    </xf>
    <xf numFmtId="0" fontId="3" fillId="6" borderId="66" xfId="0" applyFont="1" applyFill="1" applyBorder="1" applyAlignment="1">
      <alignment horizontal="center" vertical="center" wrapText="1"/>
    </xf>
    <xf numFmtId="164" fontId="4" fillId="5" borderId="67" xfId="0" applyNumberFormat="1" applyFont="1" applyFill="1" applyBorder="1" applyAlignment="1">
      <alignment horizontal="center" vertical="center"/>
    </xf>
    <xf numFmtId="164" fontId="4" fillId="5" borderId="68" xfId="0" applyNumberFormat="1" applyFont="1" applyFill="1" applyBorder="1" applyAlignment="1">
      <alignment horizontal="center" vertical="center"/>
    </xf>
    <xf numFmtId="0" fontId="26" fillId="7" borderId="17" xfId="0" applyFont="1" applyFill="1" applyBorder="1" applyAlignment="1">
      <alignment horizontal="left" vertical="center" indent="4"/>
    </xf>
    <xf numFmtId="164" fontId="26" fillId="7" borderId="2" xfId="0" applyNumberFormat="1" applyFont="1" applyFill="1" applyBorder="1" applyAlignment="1">
      <alignment horizontal="left" vertical="center" indent="4"/>
    </xf>
    <xf numFmtId="164" fontId="26" fillId="7" borderId="3" xfId="0" applyNumberFormat="1" applyFont="1" applyFill="1" applyBorder="1" applyAlignment="1">
      <alignment horizontal="left" vertical="center" indent="4"/>
    </xf>
    <xf numFmtId="164" fontId="26" fillId="7" borderId="1" xfId="0" applyNumberFormat="1" applyFont="1" applyFill="1" applyBorder="1" applyAlignment="1">
      <alignment horizontal="left" vertical="center" indent="4"/>
    </xf>
    <xf numFmtId="164" fontId="26" fillId="7" borderId="18" xfId="0" applyNumberFormat="1" applyFont="1" applyFill="1" applyBorder="1" applyAlignment="1">
      <alignment horizontal="left" vertical="center" indent="4"/>
    </xf>
    <xf numFmtId="0" fontId="27" fillId="7" borderId="17" xfId="0" applyFont="1" applyFill="1" applyBorder="1" applyAlignment="1">
      <alignment horizontal="left" vertical="center" wrapText="1" indent="4"/>
    </xf>
    <xf numFmtId="0" fontId="24" fillId="7" borderId="17" xfId="0" applyFont="1" applyFill="1" applyBorder="1" applyAlignment="1">
      <alignment horizontal="left" vertical="center" wrapText="1" indent="4"/>
    </xf>
    <xf numFmtId="164" fontId="24" fillId="7" borderId="2" xfId="0" applyNumberFormat="1" applyFont="1" applyFill="1" applyBorder="1" applyAlignment="1">
      <alignment horizontal="center" vertical="center"/>
    </xf>
    <xf numFmtId="164" fontId="24" fillId="7" borderId="28" xfId="0" applyNumberFormat="1" applyFont="1" applyFill="1" applyBorder="1" applyAlignment="1">
      <alignment horizontal="center" vertical="center"/>
    </xf>
    <xf numFmtId="164" fontId="24" fillId="7" borderId="2" xfId="0" applyNumberFormat="1" applyFont="1" applyFill="1" applyBorder="1" applyAlignment="1">
      <alignment horizontal="center" vertical="center" wrapText="1"/>
    </xf>
    <xf numFmtId="164" fontId="24" fillId="7" borderId="28" xfId="0" applyNumberFormat="1" applyFont="1" applyFill="1" applyBorder="1" applyAlignment="1">
      <alignment horizontal="center" vertical="center" wrapText="1"/>
    </xf>
    <xf numFmtId="164" fontId="24" fillId="7" borderId="5" xfId="0" applyNumberFormat="1" applyFont="1" applyFill="1" applyBorder="1" applyAlignment="1">
      <alignment horizontal="center" vertical="center"/>
    </xf>
    <xf numFmtId="164" fontId="24" fillId="7" borderId="30" xfId="0" applyNumberFormat="1" applyFont="1" applyFill="1" applyBorder="1" applyAlignment="1">
      <alignment horizontal="center" vertical="center"/>
    </xf>
    <xf numFmtId="164" fontId="10" fillId="7" borderId="2" xfId="0" applyNumberFormat="1" applyFont="1" applyFill="1" applyBorder="1" applyAlignment="1">
      <alignment horizontal="center" vertical="center"/>
    </xf>
    <xf numFmtId="164" fontId="10" fillId="7" borderId="28" xfId="0" applyNumberFormat="1" applyFont="1" applyFill="1" applyBorder="1" applyAlignment="1">
      <alignment horizontal="center" vertical="center"/>
    </xf>
    <xf numFmtId="0" fontId="24" fillId="7" borderId="17" xfId="0" applyFont="1" applyFill="1" applyBorder="1" applyAlignment="1">
      <alignment horizontal="left" vertical="center" indent="4"/>
    </xf>
    <xf numFmtId="164" fontId="24" fillId="7" borderId="3" xfId="0" applyNumberFormat="1" applyFont="1" applyFill="1" applyBorder="1" applyAlignment="1">
      <alignment horizontal="center" vertical="center"/>
    </xf>
    <xf numFmtId="0" fontId="24" fillId="7" borderId="31" xfId="0" applyFont="1" applyFill="1" applyBorder="1" applyAlignment="1">
      <alignment horizontal="left" vertical="center" wrapText="1" indent="4"/>
    </xf>
    <xf numFmtId="164" fontId="24" fillId="7" borderId="4" xfId="0" applyNumberFormat="1" applyFont="1" applyFill="1" applyBorder="1" applyAlignment="1">
      <alignment horizontal="center" vertical="center"/>
    </xf>
    <xf numFmtId="164" fontId="24" fillId="7" borderId="29" xfId="0" applyNumberFormat="1" applyFont="1" applyFill="1" applyBorder="1" applyAlignment="1">
      <alignment horizontal="center" vertical="center"/>
    </xf>
    <xf numFmtId="0" fontId="24" fillId="7" borderId="39" xfId="0" applyFont="1" applyFill="1" applyBorder="1" applyAlignment="1">
      <alignment horizontal="left" vertical="center" wrapText="1" indent="4"/>
    </xf>
    <xf numFmtId="164" fontId="24" fillId="7" borderId="40" xfId="0" applyNumberFormat="1" applyFont="1" applyFill="1" applyBorder="1" applyAlignment="1">
      <alignment horizontal="center" vertical="center"/>
    </xf>
    <xf numFmtId="164" fontId="24" fillId="7" borderId="41" xfId="0" applyNumberFormat="1" applyFont="1" applyFill="1" applyBorder="1" applyAlignment="1">
      <alignment horizontal="center" vertical="center"/>
    </xf>
    <xf numFmtId="0" fontId="11" fillId="2" borderId="1" xfId="0" applyFont="1" applyFill="1" applyBorder="1" applyAlignment="1">
      <alignment horizontal="left" vertical="center"/>
    </xf>
    <xf numFmtId="0" fontId="28" fillId="2" borderId="1" xfId="0" applyFont="1" applyFill="1" applyBorder="1" applyAlignment="1">
      <alignment horizontal="center" vertical="center"/>
    </xf>
    <xf numFmtId="0" fontId="29" fillId="2" borderId="1" xfId="0" applyFont="1" applyFill="1" applyBorder="1" applyAlignment="1">
      <alignment horizontal="center" vertical="center"/>
    </xf>
    <xf numFmtId="0" fontId="30" fillId="0" borderId="17" xfId="0" applyFont="1" applyBorder="1" applyAlignment="1">
      <alignment horizontal="left" vertical="center" wrapText="1" indent="2"/>
    </xf>
    <xf numFmtId="164" fontId="10" fillId="0" borderId="2" xfId="0" applyNumberFormat="1" applyFont="1" applyFill="1" applyBorder="1" applyAlignment="1">
      <alignment horizontal="center" vertical="center"/>
    </xf>
    <xf numFmtId="164" fontId="10" fillId="0" borderId="18" xfId="0" applyNumberFormat="1" applyFont="1" applyFill="1" applyBorder="1" applyAlignment="1">
      <alignment horizontal="center" vertical="center"/>
    </xf>
    <xf numFmtId="164" fontId="10" fillId="0" borderId="28" xfId="0" applyNumberFormat="1" applyFont="1" applyFill="1" applyBorder="1" applyAlignment="1">
      <alignment horizontal="center" vertical="center"/>
    </xf>
    <xf numFmtId="0" fontId="31" fillId="4" borderId="24" xfId="0" applyFont="1" applyFill="1" applyBorder="1" applyAlignment="1">
      <alignment horizontal="center" vertical="center"/>
    </xf>
    <xf numFmtId="0" fontId="31" fillId="4" borderId="25" xfId="0" applyFont="1" applyFill="1" applyBorder="1" applyAlignment="1">
      <alignment horizontal="center" vertical="center"/>
    </xf>
    <xf numFmtId="0" fontId="31" fillId="4" borderId="26" xfId="0" applyFont="1" applyFill="1" applyBorder="1" applyAlignment="1">
      <alignment horizontal="center" vertical="center"/>
    </xf>
    <xf numFmtId="164" fontId="24" fillId="7" borderId="7" xfId="0" applyNumberFormat="1" applyFont="1" applyFill="1" applyBorder="1" applyAlignment="1">
      <alignment horizontal="center" vertical="center"/>
    </xf>
    <xf numFmtId="164" fontId="24" fillId="7" borderId="1" xfId="0" applyNumberFormat="1" applyFont="1" applyFill="1" applyBorder="1" applyAlignment="1">
      <alignment horizontal="center" vertical="center"/>
    </xf>
    <xf numFmtId="164" fontId="24" fillId="7" borderId="18" xfId="0" applyNumberFormat="1" applyFont="1" applyFill="1" applyBorder="1" applyAlignment="1">
      <alignment horizontal="center" vertical="center"/>
    </xf>
    <xf numFmtId="165" fontId="24" fillId="0" borderId="19"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165" fontId="24" fillId="0" borderId="23" xfId="0" applyNumberFormat="1" applyFont="1" applyFill="1" applyBorder="1" applyAlignment="1">
      <alignment horizontal="center" vertical="center"/>
    </xf>
    <xf numFmtId="165" fontId="24" fillId="0" borderId="56" xfId="0" applyNumberFormat="1" applyFont="1" applyFill="1" applyBorder="1" applyAlignment="1">
      <alignment horizontal="center" vertical="center"/>
    </xf>
    <xf numFmtId="165" fontId="24" fillId="0" borderId="57" xfId="0" applyNumberFormat="1" applyFont="1" applyFill="1" applyBorder="1" applyAlignment="1">
      <alignment horizontal="center" vertical="center"/>
    </xf>
    <xf numFmtId="165" fontId="24" fillId="0" borderId="58" xfId="0" applyNumberFormat="1" applyFont="1" applyFill="1" applyBorder="1" applyAlignment="1">
      <alignment horizontal="center" vertical="center"/>
    </xf>
    <xf numFmtId="0" fontId="16" fillId="4" borderId="22"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23" xfId="0" applyFont="1" applyFill="1" applyBorder="1" applyAlignment="1">
      <alignment horizontal="center" vertical="center"/>
    </xf>
    <xf numFmtId="0" fontId="31" fillId="4" borderId="22" xfId="0" applyFont="1" applyFill="1" applyBorder="1" applyAlignment="1">
      <alignment horizontal="center" vertical="center"/>
    </xf>
    <xf numFmtId="0" fontId="31" fillId="4" borderId="0" xfId="0" applyFont="1" applyFill="1" applyBorder="1" applyAlignment="1">
      <alignment horizontal="center" vertical="center"/>
    </xf>
    <xf numFmtId="0" fontId="31" fillId="4" borderId="23" xfId="0" applyFont="1" applyFill="1" applyBorder="1" applyAlignment="1">
      <alignment horizontal="center" vertical="center"/>
    </xf>
    <xf numFmtId="0" fontId="21" fillId="0" borderId="50" xfId="0" applyFont="1" applyBorder="1" applyAlignment="1">
      <alignment vertical="center" wrapText="1"/>
    </xf>
    <xf numFmtId="0" fontId="21" fillId="0" borderId="22" xfId="0" applyFont="1" applyBorder="1" applyAlignment="1">
      <alignment vertical="center" wrapText="1"/>
    </xf>
    <xf numFmtId="0" fontId="21" fillId="0" borderId="32" xfId="0" applyFont="1" applyBorder="1" applyAlignment="1">
      <alignment vertical="center" wrapText="1"/>
    </xf>
    <xf numFmtId="0" fontId="21" fillId="0" borderId="42" xfId="0" applyFont="1" applyBorder="1" applyAlignment="1">
      <alignment vertical="center" wrapText="1"/>
    </xf>
    <xf numFmtId="0" fontId="25" fillId="0" borderId="37" xfId="0" applyFont="1" applyBorder="1" applyAlignment="1">
      <alignment horizontal="center" vertical="center"/>
    </xf>
    <xf numFmtId="0" fontId="25" fillId="0" borderId="9" xfId="0" applyFont="1" applyBorder="1" applyAlignment="1">
      <alignment horizontal="center" vertical="center"/>
    </xf>
    <xf numFmtId="0" fontId="25" fillId="0" borderId="34" xfId="0" applyFont="1" applyBorder="1" applyAlignment="1">
      <alignment horizontal="center" vertical="center"/>
    </xf>
    <xf numFmtId="165" fontId="24" fillId="0" borderId="37" xfId="0" applyNumberFormat="1" applyFont="1" applyFill="1" applyBorder="1" applyAlignment="1">
      <alignment horizontal="center" vertical="center"/>
    </xf>
    <xf numFmtId="165" fontId="24" fillId="0" borderId="9" xfId="0" applyNumberFormat="1" applyFont="1" applyFill="1" applyBorder="1" applyAlignment="1">
      <alignment horizontal="center" vertical="center"/>
    </xf>
    <xf numFmtId="165" fontId="24" fillId="0" borderId="34" xfId="0" applyNumberFormat="1" applyFont="1" applyFill="1" applyBorder="1" applyAlignment="1">
      <alignment horizontal="center" vertical="center"/>
    </xf>
    <xf numFmtId="0" fontId="21" fillId="10" borderId="36" xfId="0" applyFont="1" applyFill="1" applyBorder="1" applyAlignment="1">
      <alignment horizontal="center" vertical="center"/>
    </xf>
    <xf numFmtId="0" fontId="21" fillId="10" borderId="25" xfId="0" applyFont="1" applyFill="1" applyBorder="1" applyAlignment="1">
      <alignment horizontal="center" vertical="center"/>
    </xf>
    <xf numFmtId="0" fontId="21" fillId="10" borderId="26" xfId="0" applyFont="1" applyFill="1" applyBorder="1" applyAlignment="1">
      <alignment horizontal="center" vertical="center"/>
    </xf>
    <xf numFmtId="0" fontId="18" fillId="9" borderId="51" xfId="0" applyFont="1" applyFill="1" applyBorder="1" applyAlignment="1">
      <alignment vertical="center"/>
    </xf>
    <xf numFmtId="0" fontId="18" fillId="9" borderId="53" xfId="0" applyFont="1" applyFill="1" applyBorder="1" applyAlignment="1">
      <alignment vertical="center"/>
    </xf>
    <xf numFmtId="0" fontId="18" fillId="9" borderId="52" xfId="0" applyFont="1" applyFill="1" applyBorder="1" applyAlignment="1">
      <alignment vertical="center"/>
    </xf>
    <xf numFmtId="165" fontId="24" fillId="0" borderId="59" xfId="0" applyNumberFormat="1" applyFont="1" applyFill="1" applyBorder="1" applyAlignment="1">
      <alignment horizontal="center" vertical="center"/>
    </xf>
    <xf numFmtId="165" fontId="24" fillId="0" borderId="15" xfId="0" applyNumberFormat="1" applyFont="1" applyFill="1" applyBorder="1" applyAlignment="1">
      <alignment horizontal="center" vertical="center"/>
    </xf>
    <xf numFmtId="165" fontId="24" fillId="0" borderId="16" xfId="0" applyNumberFormat="1" applyFont="1" applyFill="1" applyBorder="1" applyAlignment="1">
      <alignment horizontal="center" vertical="center"/>
    </xf>
    <xf numFmtId="165" fontId="24" fillId="0" borderId="60" xfId="0" applyNumberFormat="1" applyFont="1" applyFill="1" applyBorder="1" applyAlignment="1">
      <alignment horizontal="center" vertical="center"/>
    </xf>
    <xf numFmtId="165" fontId="24" fillId="0" borderId="1" xfId="0" applyNumberFormat="1" applyFont="1" applyFill="1" applyBorder="1" applyAlignment="1">
      <alignment horizontal="center" vertical="center"/>
    </xf>
    <xf numFmtId="165" fontId="24" fillId="0" borderId="18" xfId="0" applyNumberFormat="1" applyFont="1" applyFill="1" applyBorder="1" applyAlignment="1">
      <alignment horizontal="center" vertical="center"/>
    </xf>
    <xf numFmtId="165" fontId="24" fillId="0" borderId="61" xfId="0" applyNumberFormat="1" applyFont="1" applyFill="1" applyBorder="1" applyAlignment="1">
      <alignment horizontal="center" vertical="center"/>
    </xf>
    <xf numFmtId="165" fontId="24" fillId="0" borderId="47" xfId="0" applyNumberFormat="1" applyFont="1" applyFill="1" applyBorder="1" applyAlignment="1">
      <alignment horizontal="center" vertical="center"/>
    </xf>
    <xf numFmtId="165" fontId="24" fillId="0" borderId="48" xfId="0" applyNumberFormat="1" applyFont="1" applyFill="1" applyBorder="1" applyAlignment="1">
      <alignment horizontal="center" vertical="center"/>
    </xf>
    <xf numFmtId="165" fontId="24" fillId="0" borderId="10" xfId="0" applyNumberFormat="1" applyFont="1" applyFill="1" applyBorder="1" applyAlignment="1">
      <alignment horizontal="center" vertical="center"/>
    </xf>
    <xf numFmtId="165" fontId="24" fillId="0" borderId="11" xfId="0" applyNumberFormat="1" applyFont="1" applyFill="1" applyBorder="1" applyAlignment="1">
      <alignment horizontal="center" vertical="center"/>
    </xf>
    <xf numFmtId="165" fontId="24" fillId="0" borderId="35" xfId="0" applyNumberFormat="1" applyFont="1" applyFill="1" applyBorder="1" applyAlignment="1">
      <alignment horizontal="center" vertical="center"/>
    </xf>
    <xf numFmtId="165" fontId="24" fillId="0" borderId="62" xfId="0" applyNumberFormat="1" applyFont="1" applyFill="1" applyBorder="1" applyAlignment="1">
      <alignment horizontal="center" vertical="center" wrapText="1"/>
    </xf>
    <xf numFmtId="165" fontId="24" fillId="0" borderId="43" xfId="0" applyNumberFormat="1" applyFont="1" applyFill="1" applyBorder="1" applyAlignment="1">
      <alignment horizontal="center" vertical="center" wrapText="1"/>
    </xf>
    <xf numFmtId="165" fontId="24" fillId="0" borderId="44" xfId="0" applyNumberFormat="1" applyFont="1" applyFill="1" applyBorder="1" applyAlignment="1">
      <alignment horizontal="center" vertical="center" wrapText="1"/>
    </xf>
    <xf numFmtId="0" fontId="17" fillId="8" borderId="22" xfId="0" applyFont="1" applyFill="1" applyBorder="1" applyAlignment="1">
      <alignment horizontal="center"/>
    </xf>
    <xf numFmtId="0" fontId="17" fillId="8" borderId="0" xfId="0" applyFont="1" applyFill="1" applyBorder="1" applyAlignment="1">
      <alignment horizontal="center"/>
    </xf>
    <xf numFmtId="0" fontId="17" fillId="8" borderId="23" xfId="0" applyFont="1" applyFill="1" applyBorder="1" applyAlignment="1">
      <alignment horizontal="center"/>
    </xf>
    <xf numFmtId="0" fontId="8" fillId="4" borderId="22" xfId="0" applyFont="1" applyFill="1" applyBorder="1" applyAlignment="1">
      <alignment horizontal="center" vertical="center"/>
    </xf>
    <xf numFmtId="0" fontId="8" fillId="4" borderId="0" xfId="0" applyFont="1" applyFill="1" applyBorder="1" applyAlignment="1">
      <alignment horizontal="center" vertical="center"/>
    </xf>
    <xf numFmtId="164" fontId="24" fillId="7" borderId="4" xfId="0" applyNumberFormat="1" applyFont="1" applyFill="1" applyBorder="1" applyAlignment="1">
      <alignment horizontal="center" vertical="center"/>
    </xf>
    <xf numFmtId="164" fontId="24" fillId="7" borderId="5" xfId="0" applyNumberFormat="1" applyFont="1" applyFill="1" applyBorder="1" applyAlignment="1">
      <alignment horizontal="center" vertical="center"/>
    </xf>
    <xf numFmtId="0" fontId="7" fillId="3" borderId="22" xfId="0" applyFont="1" applyFill="1" applyBorder="1" applyAlignment="1">
      <alignment horizontal="left" vertical="center"/>
    </xf>
    <xf numFmtId="0" fontId="7" fillId="3" borderId="0" xfId="0" applyFont="1" applyFill="1" applyBorder="1" applyAlignment="1">
      <alignment horizontal="left" vertical="center"/>
    </xf>
    <xf numFmtId="0" fontId="7" fillId="3" borderId="23" xfId="0" applyFont="1" applyFill="1" applyBorder="1" applyAlignment="1">
      <alignment horizontal="left" vertical="center"/>
    </xf>
    <xf numFmtId="164" fontId="24" fillId="7" borderId="6" xfId="0" applyNumberFormat="1" applyFont="1" applyFill="1" applyBorder="1" applyAlignment="1">
      <alignment horizontal="center" vertical="center"/>
    </xf>
    <xf numFmtId="164" fontId="24" fillId="7" borderId="12" xfId="0" applyNumberFormat="1" applyFont="1" applyFill="1" applyBorder="1" applyAlignment="1">
      <alignment horizontal="center" vertical="center"/>
    </xf>
    <xf numFmtId="164" fontId="24" fillId="7" borderId="29" xfId="0" applyNumberFormat="1" applyFont="1" applyFill="1" applyBorder="1" applyAlignment="1">
      <alignment horizontal="center" vertical="center"/>
    </xf>
    <xf numFmtId="164" fontId="24" fillId="7" borderId="30" xfId="0" applyNumberFormat="1" applyFont="1" applyFill="1" applyBorder="1" applyAlignment="1">
      <alignment horizontal="center" vertical="center"/>
    </xf>
    <xf numFmtId="164" fontId="26" fillId="7" borderId="7" xfId="0" applyNumberFormat="1" applyFont="1" applyFill="1" applyBorder="1" applyAlignment="1">
      <alignment horizontal="center" vertical="center"/>
    </xf>
    <xf numFmtId="164" fontId="26" fillId="7" borderId="1" xfId="0" applyNumberFormat="1" applyFont="1" applyFill="1" applyBorder="1" applyAlignment="1">
      <alignment horizontal="center" vertical="center"/>
    </xf>
    <xf numFmtId="164" fontId="26" fillId="7" borderId="18" xfId="0" applyNumberFormat="1" applyFont="1" applyFill="1" applyBorder="1" applyAlignment="1">
      <alignment horizontal="center" vertical="center"/>
    </xf>
    <xf numFmtId="0" fontId="18" fillId="9" borderId="51" xfId="0" applyFont="1" applyFill="1" applyBorder="1" applyAlignment="1">
      <alignment horizontal="left" vertical="center"/>
    </xf>
    <xf numFmtId="0" fontId="18" fillId="9" borderId="53" xfId="0" applyFont="1" applyFill="1" applyBorder="1" applyAlignment="1">
      <alignment horizontal="left" vertical="center"/>
    </xf>
    <xf numFmtId="0" fontId="18" fillId="9" borderId="52" xfId="0" applyFont="1" applyFill="1" applyBorder="1" applyAlignment="1">
      <alignment horizontal="left" vertical="center"/>
    </xf>
    <xf numFmtId="0" fontId="24" fillId="0" borderId="64" xfId="0" applyFont="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5" fillId="0" borderId="65" xfId="0" applyFont="1" applyBorder="1" applyAlignment="1">
      <alignment horizontal="center" vertical="center"/>
    </xf>
    <xf numFmtId="0" fontId="25" fillId="0" borderId="45" xfId="0" applyFont="1" applyBorder="1" applyAlignment="1">
      <alignment horizontal="center" vertical="center"/>
    </xf>
    <xf numFmtId="0" fontId="25" fillId="0" borderId="4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159024</xdr:colOff>
      <xdr:row>0</xdr:row>
      <xdr:rowOff>51890</xdr:rowOff>
    </xdr:from>
    <xdr:to>
      <xdr:col>1</xdr:col>
      <xdr:colOff>1436491</xdr:colOff>
      <xdr:row>4</xdr:row>
      <xdr:rowOff>2799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24" y="51890"/>
          <a:ext cx="1582267" cy="5870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thenaglobalconsult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3"/>
  <sheetViews>
    <sheetView tabSelected="1" zoomScale="115" zoomScaleNormal="115" workbookViewId="0">
      <selection activeCell="E12" sqref="E12"/>
    </sheetView>
  </sheetViews>
  <sheetFormatPr defaultColWidth="9.140625" defaultRowHeight="12.75" x14ac:dyDescent="0.25"/>
  <cols>
    <col min="1" max="1" width="4" style="1" customWidth="1"/>
    <col min="2" max="2" width="63.7109375" style="1" customWidth="1"/>
    <col min="3" max="7" width="16.28515625" style="1" customWidth="1"/>
    <col min="8" max="8" width="3.5703125" style="1" customWidth="1"/>
    <col min="9" max="9" width="14.7109375" style="1" bestFit="1" customWidth="1"/>
    <col min="10" max="12" width="12.28515625" style="1" bestFit="1" customWidth="1"/>
    <col min="13" max="234" width="9.140625" style="1"/>
    <col min="235" max="235" width="61.85546875" style="1" customWidth="1"/>
    <col min="236" max="238" width="25.140625" style="1" customWidth="1"/>
    <col min="239" max="239" width="26.42578125" style="1" customWidth="1"/>
    <col min="240" max="240" width="25.140625" style="1" customWidth="1"/>
    <col min="241" max="490" width="9.140625" style="1"/>
    <col min="491" max="491" width="61.85546875" style="1" customWidth="1"/>
    <col min="492" max="494" width="25.140625" style="1" customWidth="1"/>
    <col min="495" max="495" width="26.42578125" style="1" customWidth="1"/>
    <col min="496" max="496" width="25.140625" style="1" customWidth="1"/>
    <col min="497" max="746" width="9.140625" style="1"/>
    <col min="747" max="747" width="61.85546875" style="1" customWidth="1"/>
    <col min="748" max="750" width="25.140625" style="1" customWidth="1"/>
    <col min="751" max="751" width="26.42578125" style="1" customWidth="1"/>
    <col min="752" max="752" width="25.140625" style="1" customWidth="1"/>
    <col min="753" max="1002" width="9.140625" style="1"/>
    <col min="1003" max="1003" width="61.85546875" style="1" customWidth="1"/>
    <col min="1004" max="1006" width="25.140625" style="1" customWidth="1"/>
    <col min="1007" max="1007" width="26.42578125" style="1" customWidth="1"/>
    <col min="1008" max="1008" width="25.140625" style="1" customWidth="1"/>
    <col min="1009" max="1258" width="9.140625" style="1"/>
    <col min="1259" max="1259" width="61.85546875" style="1" customWidth="1"/>
    <col min="1260" max="1262" width="25.140625" style="1" customWidth="1"/>
    <col min="1263" max="1263" width="26.42578125" style="1" customWidth="1"/>
    <col min="1264" max="1264" width="25.140625" style="1" customWidth="1"/>
    <col min="1265" max="1514" width="9.140625" style="1"/>
    <col min="1515" max="1515" width="61.85546875" style="1" customWidth="1"/>
    <col min="1516" max="1518" width="25.140625" style="1" customWidth="1"/>
    <col min="1519" max="1519" width="26.42578125" style="1" customWidth="1"/>
    <col min="1520" max="1520" width="25.140625" style="1" customWidth="1"/>
    <col min="1521" max="1770" width="9.140625" style="1"/>
    <col min="1771" max="1771" width="61.85546875" style="1" customWidth="1"/>
    <col min="1772" max="1774" width="25.140625" style="1" customWidth="1"/>
    <col min="1775" max="1775" width="26.42578125" style="1" customWidth="1"/>
    <col min="1776" max="1776" width="25.140625" style="1" customWidth="1"/>
    <col min="1777" max="2026" width="9.140625" style="1"/>
    <col min="2027" max="2027" width="61.85546875" style="1" customWidth="1"/>
    <col min="2028" max="2030" width="25.140625" style="1" customWidth="1"/>
    <col min="2031" max="2031" width="26.42578125" style="1" customWidth="1"/>
    <col min="2032" max="2032" width="25.140625" style="1" customWidth="1"/>
    <col min="2033" max="2282" width="9.140625" style="1"/>
    <col min="2283" max="2283" width="61.85546875" style="1" customWidth="1"/>
    <col min="2284" max="2286" width="25.140625" style="1" customWidth="1"/>
    <col min="2287" max="2287" width="26.42578125" style="1" customWidth="1"/>
    <col min="2288" max="2288" width="25.140625" style="1" customWidth="1"/>
    <col min="2289" max="2538" width="9.140625" style="1"/>
    <col min="2539" max="2539" width="61.85546875" style="1" customWidth="1"/>
    <col min="2540" max="2542" width="25.140625" style="1" customWidth="1"/>
    <col min="2543" max="2543" width="26.42578125" style="1" customWidth="1"/>
    <col min="2544" max="2544" width="25.140625" style="1" customWidth="1"/>
    <col min="2545" max="2794" width="9.140625" style="1"/>
    <col min="2795" max="2795" width="61.85546875" style="1" customWidth="1"/>
    <col min="2796" max="2798" width="25.140625" style="1" customWidth="1"/>
    <col min="2799" max="2799" width="26.42578125" style="1" customWidth="1"/>
    <col min="2800" max="2800" width="25.140625" style="1" customWidth="1"/>
    <col min="2801" max="3050" width="9.140625" style="1"/>
    <col min="3051" max="3051" width="61.85546875" style="1" customWidth="1"/>
    <col min="3052" max="3054" width="25.140625" style="1" customWidth="1"/>
    <col min="3055" max="3055" width="26.42578125" style="1" customWidth="1"/>
    <col min="3056" max="3056" width="25.140625" style="1" customWidth="1"/>
    <col min="3057" max="3306" width="9.140625" style="1"/>
    <col min="3307" max="3307" width="61.85546875" style="1" customWidth="1"/>
    <col min="3308" max="3310" width="25.140625" style="1" customWidth="1"/>
    <col min="3311" max="3311" width="26.42578125" style="1" customWidth="1"/>
    <col min="3312" max="3312" width="25.140625" style="1" customWidth="1"/>
    <col min="3313" max="3562" width="9.140625" style="1"/>
    <col min="3563" max="3563" width="61.85546875" style="1" customWidth="1"/>
    <col min="3564" max="3566" width="25.140625" style="1" customWidth="1"/>
    <col min="3567" max="3567" width="26.42578125" style="1" customWidth="1"/>
    <col min="3568" max="3568" width="25.140625" style="1" customWidth="1"/>
    <col min="3569" max="3818" width="9.140625" style="1"/>
    <col min="3819" max="3819" width="61.85546875" style="1" customWidth="1"/>
    <col min="3820" max="3822" width="25.140625" style="1" customWidth="1"/>
    <col min="3823" max="3823" width="26.42578125" style="1" customWidth="1"/>
    <col min="3824" max="3824" width="25.140625" style="1" customWidth="1"/>
    <col min="3825" max="4074" width="9.140625" style="1"/>
    <col min="4075" max="4075" width="61.85546875" style="1" customWidth="1"/>
    <col min="4076" max="4078" width="25.140625" style="1" customWidth="1"/>
    <col min="4079" max="4079" width="26.42578125" style="1" customWidth="1"/>
    <col min="4080" max="4080" width="25.140625" style="1" customWidth="1"/>
    <col min="4081" max="4330" width="9.140625" style="1"/>
    <col min="4331" max="4331" width="61.85546875" style="1" customWidth="1"/>
    <col min="4332" max="4334" width="25.140625" style="1" customWidth="1"/>
    <col min="4335" max="4335" width="26.42578125" style="1" customWidth="1"/>
    <col min="4336" max="4336" width="25.140625" style="1" customWidth="1"/>
    <col min="4337" max="4586" width="9.140625" style="1"/>
    <col min="4587" max="4587" width="61.85546875" style="1" customWidth="1"/>
    <col min="4588" max="4590" width="25.140625" style="1" customWidth="1"/>
    <col min="4591" max="4591" width="26.42578125" style="1" customWidth="1"/>
    <col min="4592" max="4592" width="25.140625" style="1" customWidth="1"/>
    <col min="4593" max="4842" width="9.140625" style="1"/>
    <col min="4843" max="4843" width="61.85546875" style="1" customWidth="1"/>
    <col min="4844" max="4846" width="25.140625" style="1" customWidth="1"/>
    <col min="4847" max="4847" width="26.42578125" style="1" customWidth="1"/>
    <col min="4848" max="4848" width="25.140625" style="1" customWidth="1"/>
    <col min="4849" max="5098" width="9.140625" style="1"/>
    <col min="5099" max="5099" width="61.85546875" style="1" customWidth="1"/>
    <col min="5100" max="5102" width="25.140625" style="1" customWidth="1"/>
    <col min="5103" max="5103" width="26.42578125" style="1" customWidth="1"/>
    <col min="5104" max="5104" width="25.140625" style="1" customWidth="1"/>
    <col min="5105" max="5354" width="9.140625" style="1"/>
    <col min="5355" max="5355" width="61.85546875" style="1" customWidth="1"/>
    <col min="5356" max="5358" width="25.140625" style="1" customWidth="1"/>
    <col min="5359" max="5359" width="26.42578125" style="1" customWidth="1"/>
    <col min="5360" max="5360" width="25.140625" style="1" customWidth="1"/>
    <col min="5361" max="5610" width="9.140625" style="1"/>
    <col min="5611" max="5611" width="61.85546875" style="1" customWidth="1"/>
    <col min="5612" max="5614" width="25.140625" style="1" customWidth="1"/>
    <col min="5615" max="5615" width="26.42578125" style="1" customWidth="1"/>
    <col min="5616" max="5616" width="25.140625" style="1" customWidth="1"/>
    <col min="5617" max="5866" width="9.140625" style="1"/>
    <col min="5867" max="5867" width="61.85546875" style="1" customWidth="1"/>
    <col min="5868" max="5870" width="25.140625" style="1" customWidth="1"/>
    <col min="5871" max="5871" width="26.42578125" style="1" customWidth="1"/>
    <col min="5872" max="5872" width="25.140625" style="1" customWidth="1"/>
    <col min="5873" max="6122" width="9.140625" style="1"/>
    <col min="6123" max="6123" width="61.85546875" style="1" customWidth="1"/>
    <col min="6124" max="6126" width="25.140625" style="1" customWidth="1"/>
    <col min="6127" max="6127" width="26.42578125" style="1" customWidth="1"/>
    <col min="6128" max="6128" width="25.140625" style="1" customWidth="1"/>
    <col min="6129" max="6378" width="9.140625" style="1"/>
    <col min="6379" max="6379" width="61.85546875" style="1" customWidth="1"/>
    <col min="6380" max="6382" width="25.140625" style="1" customWidth="1"/>
    <col min="6383" max="6383" width="26.42578125" style="1" customWidth="1"/>
    <col min="6384" max="6384" width="25.140625" style="1" customWidth="1"/>
    <col min="6385" max="6634" width="9.140625" style="1"/>
    <col min="6635" max="6635" width="61.85546875" style="1" customWidth="1"/>
    <col min="6636" max="6638" width="25.140625" style="1" customWidth="1"/>
    <col min="6639" max="6639" width="26.42578125" style="1" customWidth="1"/>
    <col min="6640" max="6640" width="25.140625" style="1" customWidth="1"/>
    <col min="6641" max="6890" width="9.140625" style="1"/>
    <col min="6891" max="6891" width="61.85546875" style="1" customWidth="1"/>
    <col min="6892" max="6894" width="25.140625" style="1" customWidth="1"/>
    <col min="6895" max="6895" width="26.42578125" style="1" customWidth="1"/>
    <col min="6896" max="6896" width="25.140625" style="1" customWidth="1"/>
    <col min="6897" max="7146" width="9.140625" style="1"/>
    <col min="7147" max="7147" width="61.85546875" style="1" customWidth="1"/>
    <col min="7148" max="7150" width="25.140625" style="1" customWidth="1"/>
    <col min="7151" max="7151" width="26.42578125" style="1" customWidth="1"/>
    <col min="7152" max="7152" width="25.140625" style="1" customWidth="1"/>
    <col min="7153" max="7402" width="9.140625" style="1"/>
    <col min="7403" max="7403" width="61.85546875" style="1" customWidth="1"/>
    <col min="7404" max="7406" width="25.140625" style="1" customWidth="1"/>
    <col min="7407" max="7407" width="26.42578125" style="1" customWidth="1"/>
    <col min="7408" max="7408" width="25.140625" style="1" customWidth="1"/>
    <col min="7409" max="7658" width="9.140625" style="1"/>
    <col min="7659" max="7659" width="61.85546875" style="1" customWidth="1"/>
    <col min="7660" max="7662" width="25.140625" style="1" customWidth="1"/>
    <col min="7663" max="7663" width="26.42578125" style="1" customWidth="1"/>
    <col min="7664" max="7664" width="25.140625" style="1" customWidth="1"/>
    <col min="7665" max="7914" width="9.140625" style="1"/>
    <col min="7915" max="7915" width="61.85546875" style="1" customWidth="1"/>
    <col min="7916" max="7918" width="25.140625" style="1" customWidth="1"/>
    <col min="7919" max="7919" width="26.42578125" style="1" customWidth="1"/>
    <col min="7920" max="7920" width="25.140625" style="1" customWidth="1"/>
    <col min="7921" max="8170" width="9.140625" style="1"/>
    <col min="8171" max="8171" width="61.85546875" style="1" customWidth="1"/>
    <col min="8172" max="8174" width="25.140625" style="1" customWidth="1"/>
    <col min="8175" max="8175" width="26.42578125" style="1" customWidth="1"/>
    <col min="8176" max="8176" width="25.140625" style="1" customWidth="1"/>
    <col min="8177" max="8426" width="9.140625" style="1"/>
    <col min="8427" max="8427" width="61.85546875" style="1" customWidth="1"/>
    <col min="8428" max="8430" width="25.140625" style="1" customWidth="1"/>
    <col min="8431" max="8431" width="26.42578125" style="1" customWidth="1"/>
    <col min="8432" max="8432" width="25.140625" style="1" customWidth="1"/>
    <col min="8433" max="8682" width="9.140625" style="1"/>
    <col min="8683" max="8683" width="61.85546875" style="1" customWidth="1"/>
    <col min="8684" max="8686" width="25.140625" style="1" customWidth="1"/>
    <col min="8687" max="8687" width="26.42578125" style="1" customWidth="1"/>
    <col min="8688" max="8688" width="25.140625" style="1" customWidth="1"/>
    <col min="8689" max="8938" width="9.140625" style="1"/>
    <col min="8939" max="8939" width="61.85546875" style="1" customWidth="1"/>
    <col min="8940" max="8942" width="25.140625" style="1" customWidth="1"/>
    <col min="8943" max="8943" width="26.42578125" style="1" customWidth="1"/>
    <col min="8944" max="8944" width="25.140625" style="1" customWidth="1"/>
    <col min="8945" max="9194" width="9.140625" style="1"/>
    <col min="9195" max="9195" width="61.85546875" style="1" customWidth="1"/>
    <col min="9196" max="9198" width="25.140625" style="1" customWidth="1"/>
    <col min="9199" max="9199" width="26.42578125" style="1" customWidth="1"/>
    <col min="9200" max="9200" width="25.140625" style="1" customWidth="1"/>
    <col min="9201" max="9450" width="9.140625" style="1"/>
    <col min="9451" max="9451" width="61.85546875" style="1" customWidth="1"/>
    <col min="9452" max="9454" width="25.140625" style="1" customWidth="1"/>
    <col min="9455" max="9455" width="26.42578125" style="1" customWidth="1"/>
    <col min="9456" max="9456" width="25.140625" style="1" customWidth="1"/>
    <col min="9457" max="9706" width="9.140625" style="1"/>
    <col min="9707" max="9707" width="61.85546875" style="1" customWidth="1"/>
    <col min="9708" max="9710" width="25.140625" style="1" customWidth="1"/>
    <col min="9711" max="9711" width="26.42578125" style="1" customWidth="1"/>
    <col min="9712" max="9712" width="25.140625" style="1" customWidth="1"/>
    <col min="9713" max="9962" width="9.140625" style="1"/>
    <col min="9963" max="9963" width="61.85546875" style="1" customWidth="1"/>
    <col min="9964" max="9966" width="25.140625" style="1" customWidth="1"/>
    <col min="9967" max="9967" width="26.42578125" style="1" customWidth="1"/>
    <col min="9968" max="9968" width="25.140625" style="1" customWidth="1"/>
    <col min="9969" max="10218" width="9.140625" style="1"/>
    <col min="10219" max="10219" width="61.85546875" style="1" customWidth="1"/>
    <col min="10220" max="10222" width="25.140625" style="1" customWidth="1"/>
    <col min="10223" max="10223" width="26.42578125" style="1" customWidth="1"/>
    <col min="10224" max="10224" width="25.140625" style="1" customWidth="1"/>
    <col min="10225" max="10474" width="9.140625" style="1"/>
    <col min="10475" max="10475" width="61.85546875" style="1" customWidth="1"/>
    <col min="10476" max="10478" width="25.140625" style="1" customWidth="1"/>
    <col min="10479" max="10479" width="26.42578125" style="1" customWidth="1"/>
    <col min="10480" max="10480" width="25.140625" style="1" customWidth="1"/>
    <col min="10481" max="10730" width="9.140625" style="1"/>
    <col min="10731" max="10731" width="61.85546875" style="1" customWidth="1"/>
    <col min="10732" max="10734" width="25.140625" style="1" customWidth="1"/>
    <col min="10735" max="10735" width="26.42578125" style="1" customWidth="1"/>
    <col min="10736" max="10736" width="25.140625" style="1" customWidth="1"/>
    <col min="10737" max="10986" width="9.140625" style="1"/>
    <col min="10987" max="10987" width="61.85546875" style="1" customWidth="1"/>
    <col min="10988" max="10990" width="25.140625" style="1" customWidth="1"/>
    <col min="10991" max="10991" width="26.42578125" style="1" customWidth="1"/>
    <col min="10992" max="10992" width="25.140625" style="1" customWidth="1"/>
    <col min="10993" max="11242" width="9.140625" style="1"/>
    <col min="11243" max="11243" width="61.85546875" style="1" customWidth="1"/>
    <col min="11244" max="11246" width="25.140625" style="1" customWidth="1"/>
    <col min="11247" max="11247" width="26.42578125" style="1" customWidth="1"/>
    <col min="11248" max="11248" width="25.140625" style="1" customWidth="1"/>
    <col min="11249" max="11498" width="9.140625" style="1"/>
    <col min="11499" max="11499" width="61.85546875" style="1" customWidth="1"/>
    <col min="11500" max="11502" width="25.140625" style="1" customWidth="1"/>
    <col min="11503" max="11503" width="26.42578125" style="1" customWidth="1"/>
    <col min="11504" max="11504" width="25.140625" style="1" customWidth="1"/>
    <col min="11505" max="11754" width="9.140625" style="1"/>
    <col min="11755" max="11755" width="61.85546875" style="1" customWidth="1"/>
    <col min="11756" max="11758" width="25.140625" style="1" customWidth="1"/>
    <col min="11759" max="11759" width="26.42578125" style="1" customWidth="1"/>
    <col min="11760" max="11760" width="25.140625" style="1" customWidth="1"/>
    <col min="11761" max="12010" width="9.140625" style="1"/>
    <col min="12011" max="12011" width="61.85546875" style="1" customWidth="1"/>
    <col min="12012" max="12014" width="25.140625" style="1" customWidth="1"/>
    <col min="12015" max="12015" width="26.42578125" style="1" customWidth="1"/>
    <col min="12016" max="12016" width="25.140625" style="1" customWidth="1"/>
    <col min="12017" max="12266" width="9.140625" style="1"/>
    <col min="12267" max="12267" width="61.85546875" style="1" customWidth="1"/>
    <col min="12268" max="12270" width="25.140625" style="1" customWidth="1"/>
    <col min="12271" max="12271" width="26.42578125" style="1" customWidth="1"/>
    <col min="12272" max="12272" width="25.140625" style="1" customWidth="1"/>
    <col min="12273" max="12522" width="9.140625" style="1"/>
    <col min="12523" max="12523" width="61.85546875" style="1" customWidth="1"/>
    <col min="12524" max="12526" width="25.140625" style="1" customWidth="1"/>
    <col min="12527" max="12527" width="26.42578125" style="1" customWidth="1"/>
    <col min="12528" max="12528" width="25.140625" style="1" customWidth="1"/>
    <col min="12529" max="12778" width="9.140625" style="1"/>
    <col min="12779" max="12779" width="61.85546875" style="1" customWidth="1"/>
    <col min="12780" max="12782" width="25.140625" style="1" customWidth="1"/>
    <col min="12783" max="12783" width="26.42578125" style="1" customWidth="1"/>
    <col min="12784" max="12784" width="25.140625" style="1" customWidth="1"/>
    <col min="12785" max="13034" width="9.140625" style="1"/>
    <col min="13035" max="13035" width="61.85546875" style="1" customWidth="1"/>
    <col min="13036" max="13038" width="25.140625" style="1" customWidth="1"/>
    <col min="13039" max="13039" width="26.42578125" style="1" customWidth="1"/>
    <col min="13040" max="13040" width="25.140625" style="1" customWidth="1"/>
    <col min="13041" max="13290" width="9.140625" style="1"/>
    <col min="13291" max="13291" width="61.85546875" style="1" customWidth="1"/>
    <col min="13292" max="13294" width="25.140625" style="1" customWidth="1"/>
    <col min="13295" max="13295" width="26.42578125" style="1" customWidth="1"/>
    <col min="13296" max="13296" width="25.140625" style="1" customWidth="1"/>
    <col min="13297" max="13546" width="9.140625" style="1"/>
    <col min="13547" max="13547" width="61.85546875" style="1" customWidth="1"/>
    <col min="13548" max="13550" width="25.140625" style="1" customWidth="1"/>
    <col min="13551" max="13551" width="26.42578125" style="1" customWidth="1"/>
    <col min="13552" max="13552" width="25.140625" style="1" customWidth="1"/>
    <col min="13553" max="13802" width="9.140625" style="1"/>
    <col min="13803" max="13803" width="61.85546875" style="1" customWidth="1"/>
    <col min="13804" max="13806" width="25.140625" style="1" customWidth="1"/>
    <col min="13807" max="13807" width="26.42578125" style="1" customWidth="1"/>
    <col min="13808" max="13808" width="25.140625" style="1" customWidth="1"/>
    <col min="13809" max="14058" width="9.140625" style="1"/>
    <col min="14059" max="14059" width="61.85546875" style="1" customWidth="1"/>
    <col min="14060" max="14062" width="25.140625" style="1" customWidth="1"/>
    <col min="14063" max="14063" width="26.42578125" style="1" customWidth="1"/>
    <col min="14064" max="14064" width="25.140625" style="1" customWidth="1"/>
    <col min="14065" max="14314" width="9.140625" style="1"/>
    <col min="14315" max="14315" width="61.85546875" style="1" customWidth="1"/>
    <col min="14316" max="14318" width="25.140625" style="1" customWidth="1"/>
    <col min="14319" max="14319" width="26.42578125" style="1" customWidth="1"/>
    <col min="14320" max="14320" width="25.140625" style="1" customWidth="1"/>
    <col min="14321" max="14570" width="9.140625" style="1"/>
    <col min="14571" max="14571" width="61.85546875" style="1" customWidth="1"/>
    <col min="14572" max="14574" width="25.140625" style="1" customWidth="1"/>
    <col min="14575" max="14575" width="26.42578125" style="1" customWidth="1"/>
    <col min="14576" max="14576" width="25.140625" style="1" customWidth="1"/>
    <col min="14577" max="14826" width="9.140625" style="1"/>
    <col min="14827" max="14827" width="61.85546875" style="1" customWidth="1"/>
    <col min="14828" max="14830" width="25.140625" style="1" customWidth="1"/>
    <col min="14831" max="14831" width="26.42578125" style="1" customWidth="1"/>
    <col min="14832" max="14832" width="25.140625" style="1" customWidth="1"/>
    <col min="14833" max="15082" width="9.140625" style="1"/>
    <col min="15083" max="15083" width="61.85546875" style="1" customWidth="1"/>
    <col min="15084" max="15086" width="25.140625" style="1" customWidth="1"/>
    <col min="15087" max="15087" width="26.42578125" style="1" customWidth="1"/>
    <col min="15088" max="15088" width="25.140625" style="1" customWidth="1"/>
    <col min="15089" max="15338" width="9.140625" style="1"/>
    <col min="15339" max="15339" width="61.85546875" style="1" customWidth="1"/>
    <col min="15340" max="15342" width="25.140625" style="1" customWidth="1"/>
    <col min="15343" max="15343" width="26.42578125" style="1" customWidth="1"/>
    <col min="15344" max="15344" width="25.140625" style="1" customWidth="1"/>
    <col min="15345" max="15594" width="9.140625" style="1"/>
    <col min="15595" max="15595" width="61.85546875" style="1" customWidth="1"/>
    <col min="15596" max="15598" width="25.140625" style="1" customWidth="1"/>
    <col min="15599" max="15599" width="26.42578125" style="1" customWidth="1"/>
    <col min="15600" max="15600" width="25.140625" style="1" customWidth="1"/>
    <col min="15601" max="15850" width="9.140625" style="1"/>
    <col min="15851" max="15851" width="61.85546875" style="1" customWidth="1"/>
    <col min="15852" max="15854" width="25.140625" style="1" customWidth="1"/>
    <col min="15855" max="15855" width="26.42578125" style="1" customWidth="1"/>
    <col min="15856" max="15856" width="25.140625" style="1" customWidth="1"/>
    <col min="15857" max="16106" width="9.140625" style="1"/>
    <col min="16107" max="16107" width="61.85546875" style="1" customWidth="1"/>
    <col min="16108" max="16110" width="25.140625" style="1" customWidth="1"/>
    <col min="16111" max="16111" width="26.42578125" style="1" customWidth="1"/>
    <col min="16112" max="16112" width="25.140625" style="1" customWidth="1"/>
    <col min="16113" max="16384" width="9.140625" style="1"/>
  </cols>
  <sheetData>
    <row r="1" spans="1:8" ht="12.75" customHeight="1" x14ac:dyDescent="0.25">
      <c r="A1" s="127" t="s">
        <v>50</v>
      </c>
      <c r="B1" s="128"/>
      <c r="C1" s="128"/>
      <c r="D1" s="128"/>
      <c r="E1" s="128"/>
      <c r="F1" s="28"/>
      <c r="G1" s="28"/>
      <c r="H1" s="25"/>
    </row>
    <row r="2" spans="1:8" ht="12.75" customHeight="1" x14ac:dyDescent="0.25">
      <c r="A2" s="127"/>
      <c r="B2" s="128"/>
      <c r="C2" s="128"/>
      <c r="D2" s="128"/>
      <c r="E2" s="128"/>
      <c r="F2" s="28"/>
      <c r="G2" s="28"/>
      <c r="H2" s="26"/>
    </row>
    <row r="3" spans="1:8" ht="12.75" customHeight="1" x14ac:dyDescent="0.25">
      <c r="A3" s="127"/>
      <c r="B3" s="128"/>
      <c r="C3" s="128"/>
      <c r="D3" s="128"/>
      <c r="E3" s="128"/>
      <c r="F3" s="28"/>
      <c r="G3" s="28"/>
      <c r="H3" s="26"/>
    </row>
    <row r="4" spans="1:8" ht="12.75" customHeight="1" x14ac:dyDescent="0.25">
      <c r="A4" s="127"/>
      <c r="B4" s="128"/>
      <c r="C4" s="128"/>
      <c r="D4" s="128"/>
      <c r="E4" s="128"/>
      <c r="F4" s="28"/>
      <c r="G4" s="28"/>
      <c r="H4" s="26"/>
    </row>
    <row r="5" spans="1:8" ht="12.75" customHeight="1" x14ac:dyDescent="0.25">
      <c r="A5" s="127"/>
      <c r="B5" s="128"/>
      <c r="C5" s="128"/>
      <c r="D5" s="128"/>
      <c r="E5" s="128"/>
      <c r="F5" s="28"/>
      <c r="G5" s="28"/>
      <c r="H5" s="26"/>
    </row>
    <row r="6" spans="1:8" ht="12.75" customHeight="1" x14ac:dyDescent="0.25">
      <c r="A6" s="127"/>
      <c r="B6" s="128"/>
      <c r="C6" s="128"/>
      <c r="D6" s="128"/>
      <c r="E6" s="128"/>
      <c r="F6" s="28"/>
      <c r="G6" s="28"/>
      <c r="H6" s="27"/>
    </row>
    <row r="7" spans="1:8" ht="16.899999999999999" customHeight="1" x14ac:dyDescent="0.2">
      <c r="A7" s="124" t="s">
        <v>49</v>
      </c>
      <c r="B7" s="125"/>
      <c r="C7" s="125"/>
      <c r="D7" s="125"/>
      <c r="E7" s="125"/>
      <c r="F7" s="125"/>
      <c r="G7" s="125"/>
      <c r="H7" s="126"/>
    </row>
    <row r="8" spans="1:8" ht="14.25" customHeight="1" x14ac:dyDescent="0.25">
      <c r="A8" s="131" t="s">
        <v>0</v>
      </c>
      <c r="B8" s="132"/>
      <c r="C8" s="132"/>
      <c r="D8" s="132"/>
      <c r="E8" s="132"/>
      <c r="F8" s="132"/>
      <c r="G8" s="132"/>
      <c r="H8" s="133"/>
    </row>
    <row r="9" spans="1:8" ht="13.5" customHeight="1" x14ac:dyDescent="0.25">
      <c r="A9" s="12"/>
      <c r="B9" s="69" t="s">
        <v>1</v>
      </c>
      <c r="C9" s="68" t="s">
        <v>2</v>
      </c>
      <c r="D9" s="2"/>
      <c r="E9" s="3"/>
      <c r="F9" s="3"/>
      <c r="G9" s="3"/>
      <c r="H9" s="13"/>
    </row>
    <row r="10" spans="1:8" s="11" customFormat="1" ht="13.5" customHeight="1" x14ac:dyDescent="0.25">
      <c r="A10" s="14"/>
      <c r="B10" s="70"/>
      <c r="C10" s="68" t="s">
        <v>3</v>
      </c>
      <c r="D10" s="9"/>
      <c r="E10" s="10"/>
      <c r="F10" s="10"/>
      <c r="G10" s="10"/>
      <c r="H10" s="15"/>
    </row>
    <row r="11" spans="1:8" s="11" customFormat="1" ht="13.5" customHeight="1" x14ac:dyDescent="0.25">
      <c r="A11" s="14"/>
      <c r="B11" s="70"/>
      <c r="C11" s="68" t="s">
        <v>4</v>
      </c>
      <c r="D11" s="9"/>
      <c r="E11" s="10"/>
      <c r="F11" s="10"/>
      <c r="G11" s="10"/>
      <c r="H11" s="15"/>
    </row>
    <row r="12" spans="1:8" x14ac:dyDescent="0.25">
      <c r="A12" s="12"/>
      <c r="B12" s="69" t="s">
        <v>5</v>
      </c>
      <c r="C12" s="68" t="s">
        <v>56</v>
      </c>
      <c r="D12" s="7"/>
      <c r="E12" s="3"/>
      <c r="F12" s="3"/>
      <c r="G12" s="3"/>
      <c r="H12" s="13"/>
    </row>
    <row r="13" spans="1:8" x14ac:dyDescent="0.25">
      <c r="A13" s="12"/>
      <c r="B13" s="2"/>
      <c r="C13" s="2"/>
      <c r="D13" s="2"/>
      <c r="E13" s="3"/>
      <c r="F13" s="3"/>
      <c r="G13" s="3"/>
      <c r="H13" s="13"/>
    </row>
    <row r="14" spans="1:8" ht="14.25" customHeight="1" x14ac:dyDescent="0.25">
      <c r="A14" s="131" t="s">
        <v>6</v>
      </c>
      <c r="B14" s="132"/>
      <c r="C14" s="132"/>
      <c r="D14" s="132"/>
      <c r="E14" s="132"/>
      <c r="F14" s="132"/>
      <c r="G14" s="132"/>
      <c r="H14" s="133"/>
    </row>
    <row r="15" spans="1:8" ht="8.25" customHeight="1" thickBot="1" x14ac:dyDescent="0.3">
      <c r="A15" s="12"/>
      <c r="B15" s="16"/>
      <c r="C15" s="17"/>
      <c r="D15" s="17"/>
      <c r="E15" s="17"/>
      <c r="F15" s="17"/>
      <c r="G15" s="17"/>
      <c r="H15" s="13"/>
    </row>
    <row r="16" spans="1:8" ht="17.25" customHeight="1" x14ac:dyDescent="0.25">
      <c r="A16" s="12"/>
      <c r="B16" s="18" t="s">
        <v>7</v>
      </c>
      <c r="C16" s="4" t="s">
        <v>8</v>
      </c>
      <c r="D16" s="19" t="s">
        <v>9</v>
      </c>
      <c r="E16" s="20" t="s">
        <v>10</v>
      </c>
      <c r="F16" s="29" t="s">
        <v>11</v>
      </c>
      <c r="G16" s="32" t="s">
        <v>51</v>
      </c>
      <c r="H16" s="13"/>
    </row>
    <row r="17" spans="1:8" ht="15" customHeight="1" x14ac:dyDescent="0.25">
      <c r="A17" s="12"/>
      <c r="B17" s="71" t="s">
        <v>12</v>
      </c>
      <c r="C17" s="72">
        <v>40000000</v>
      </c>
      <c r="D17" s="72">
        <v>60000000</v>
      </c>
      <c r="E17" s="72">
        <v>100000000</v>
      </c>
      <c r="F17" s="72">
        <v>150000000</v>
      </c>
      <c r="G17" s="73">
        <v>200000000</v>
      </c>
      <c r="H17" s="13"/>
    </row>
    <row r="18" spans="1:8" ht="16.5" customHeight="1" x14ac:dyDescent="0.25">
      <c r="A18" s="12"/>
      <c r="B18" s="71" t="s">
        <v>13</v>
      </c>
      <c r="C18" s="72">
        <f>C17/2</f>
        <v>20000000</v>
      </c>
      <c r="D18" s="72">
        <f t="shared" ref="D18:E18" si="0">D17/2</f>
        <v>30000000</v>
      </c>
      <c r="E18" s="72">
        <f t="shared" si="0"/>
        <v>50000000</v>
      </c>
      <c r="F18" s="72">
        <f t="shared" ref="F18:G18" si="1">F17/2</f>
        <v>75000000</v>
      </c>
      <c r="G18" s="74">
        <f t="shared" si="1"/>
        <v>100000000</v>
      </c>
      <c r="H18" s="13"/>
    </row>
    <row r="19" spans="1:8" ht="17.25" customHeight="1" x14ac:dyDescent="0.25">
      <c r="A19" s="12"/>
      <c r="B19" s="71" t="s">
        <v>14</v>
      </c>
      <c r="C19" s="72">
        <f>C17</f>
        <v>40000000</v>
      </c>
      <c r="D19" s="72">
        <f t="shared" ref="D19:E19" si="2">D17</f>
        <v>60000000</v>
      </c>
      <c r="E19" s="72">
        <f t="shared" si="2"/>
        <v>100000000</v>
      </c>
      <c r="F19" s="72">
        <f t="shared" ref="F19:G19" si="3">F17</f>
        <v>150000000</v>
      </c>
      <c r="G19" s="74">
        <f t="shared" si="3"/>
        <v>200000000</v>
      </c>
      <c r="H19" s="13"/>
    </row>
    <row r="20" spans="1:8" ht="12.75" customHeight="1" x14ac:dyDescent="0.25">
      <c r="A20" s="12"/>
      <c r="B20" s="45" t="s">
        <v>15</v>
      </c>
      <c r="C20" s="46"/>
      <c r="D20" s="47"/>
      <c r="E20" s="47"/>
      <c r="F20" s="48"/>
      <c r="G20" s="49"/>
      <c r="H20" s="13"/>
    </row>
    <row r="21" spans="1:8" ht="12.75" customHeight="1" x14ac:dyDescent="0.25">
      <c r="A21" s="12"/>
      <c r="B21" s="50" t="s">
        <v>46</v>
      </c>
      <c r="C21" s="134">
        <f>C19*5%</f>
        <v>2000000</v>
      </c>
      <c r="D21" s="134">
        <f t="shared" ref="D21:E21" si="4">D19*5%</f>
        <v>3000000</v>
      </c>
      <c r="E21" s="134">
        <f t="shared" si="4"/>
        <v>5000000</v>
      </c>
      <c r="F21" s="134">
        <f t="shared" ref="F21:G21" si="5">F19*5%</f>
        <v>7500000</v>
      </c>
      <c r="G21" s="136">
        <f t="shared" si="5"/>
        <v>10000000</v>
      </c>
      <c r="H21" s="13"/>
    </row>
    <row r="22" spans="1:8" ht="12.75" customHeight="1" x14ac:dyDescent="0.25">
      <c r="A22" s="12"/>
      <c r="B22" s="51" t="s">
        <v>16</v>
      </c>
      <c r="C22" s="135"/>
      <c r="D22" s="135"/>
      <c r="E22" s="135"/>
      <c r="F22" s="135"/>
      <c r="G22" s="137"/>
      <c r="H22" s="13"/>
    </row>
    <row r="23" spans="1:8" ht="12.75" customHeight="1" x14ac:dyDescent="0.25">
      <c r="A23" s="12"/>
      <c r="B23" s="51" t="s">
        <v>17</v>
      </c>
      <c r="C23" s="138" t="s">
        <v>44</v>
      </c>
      <c r="D23" s="139"/>
      <c r="E23" s="139"/>
      <c r="F23" s="139"/>
      <c r="G23" s="140"/>
      <c r="H23" s="13"/>
    </row>
    <row r="24" spans="1:8" ht="12.75" customHeight="1" x14ac:dyDescent="0.25">
      <c r="A24" s="12"/>
      <c r="B24" s="51" t="s">
        <v>18</v>
      </c>
      <c r="C24" s="129">
        <f>C19*3%</f>
        <v>1200000</v>
      </c>
      <c r="D24" s="129">
        <f t="shared" ref="D24:E24" si="6">D19*3%</f>
        <v>1800000</v>
      </c>
      <c r="E24" s="129">
        <f t="shared" si="6"/>
        <v>3000000</v>
      </c>
      <c r="F24" s="129">
        <f t="shared" ref="F24:G24" si="7">F19*3%</f>
        <v>4500000</v>
      </c>
      <c r="G24" s="136">
        <f t="shared" si="7"/>
        <v>6000000</v>
      </c>
      <c r="H24" s="13"/>
    </row>
    <row r="25" spans="1:8" ht="13.9" customHeight="1" x14ac:dyDescent="0.25">
      <c r="A25" s="12"/>
      <c r="B25" s="51" t="s">
        <v>19</v>
      </c>
      <c r="C25" s="130"/>
      <c r="D25" s="130"/>
      <c r="E25" s="130"/>
      <c r="F25" s="130"/>
      <c r="G25" s="137"/>
      <c r="H25" s="13"/>
    </row>
    <row r="26" spans="1:8" ht="14.45" customHeight="1" x14ac:dyDescent="0.25">
      <c r="A26" s="12"/>
      <c r="B26" s="50" t="s">
        <v>45</v>
      </c>
      <c r="C26" s="78" t="s">
        <v>40</v>
      </c>
      <c r="D26" s="79"/>
      <c r="E26" s="79"/>
      <c r="F26" s="79"/>
      <c r="G26" s="80"/>
      <c r="H26" s="13"/>
    </row>
    <row r="27" spans="1:8" ht="33.75" x14ac:dyDescent="0.25">
      <c r="A27" s="12"/>
      <c r="B27" s="50" t="s">
        <v>82</v>
      </c>
      <c r="C27" s="54">
        <f>C21</f>
        <v>2000000</v>
      </c>
      <c r="D27" s="54">
        <f>D21</f>
        <v>3000000</v>
      </c>
      <c r="E27" s="54">
        <f>E21</f>
        <v>5000000</v>
      </c>
      <c r="F27" s="54">
        <f>F21</f>
        <v>7500000</v>
      </c>
      <c r="G27" s="55">
        <f>G21</f>
        <v>10000000</v>
      </c>
      <c r="H27" s="13"/>
    </row>
    <row r="28" spans="1:8" ht="33.75" x14ac:dyDescent="0.25">
      <c r="A28" s="12"/>
      <c r="B28" s="50" t="s">
        <v>83</v>
      </c>
      <c r="C28" s="56">
        <f>C27</f>
        <v>2000000</v>
      </c>
      <c r="D28" s="56">
        <f t="shared" ref="D28:E28" si="8">D27</f>
        <v>3000000</v>
      </c>
      <c r="E28" s="56">
        <f t="shared" si="8"/>
        <v>5000000</v>
      </c>
      <c r="F28" s="56">
        <f t="shared" ref="F28:G28" si="9">F27</f>
        <v>7500000</v>
      </c>
      <c r="G28" s="57">
        <f t="shared" si="9"/>
        <v>10000000</v>
      </c>
      <c r="H28" s="13"/>
    </row>
    <row r="29" spans="1:8" ht="33.75" x14ac:dyDescent="0.25">
      <c r="A29" s="12"/>
      <c r="B29" s="50" t="s">
        <v>78</v>
      </c>
      <c r="C29" s="54">
        <f>C27/2</f>
        <v>1000000</v>
      </c>
      <c r="D29" s="54">
        <f t="shared" ref="D29:E29" si="10">D27/2</f>
        <v>1500000</v>
      </c>
      <c r="E29" s="54">
        <f t="shared" si="10"/>
        <v>2500000</v>
      </c>
      <c r="F29" s="54">
        <f t="shared" ref="F29:G29" si="11">F27/2</f>
        <v>3750000</v>
      </c>
      <c r="G29" s="55">
        <f t="shared" si="11"/>
        <v>5000000</v>
      </c>
      <c r="H29" s="13"/>
    </row>
    <row r="30" spans="1:8" ht="22.5" x14ac:dyDescent="0.25">
      <c r="A30" s="12"/>
      <c r="B30" s="50" t="s">
        <v>79</v>
      </c>
      <c r="C30" s="52">
        <f>C19*0.1%</f>
        <v>40000</v>
      </c>
      <c r="D30" s="52">
        <f>D19*0.1%</f>
        <v>60000</v>
      </c>
      <c r="E30" s="52">
        <f>E19*0.1%</f>
        <v>100000</v>
      </c>
      <c r="F30" s="52">
        <f>F19*0.1%</f>
        <v>150000</v>
      </c>
      <c r="G30" s="53">
        <f>G19*0.1%</f>
        <v>200000</v>
      </c>
      <c r="H30" s="13"/>
    </row>
    <row r="31" spans="1:8" ht="14.45" customHeight="1" x14ac:dyDescent="0.25">
      <c r="A31" s="12"/>
      <c r="B31" s="50" t="s">
        <v>80</v>
      </c>
      <c r="C31" s="78" t="str">
        <f>C26</f>
        <v>Chi trả đầy đủ</v>
      </c>
      <c r="D31" s="79"/>
      <c r="E31" s="79"/>
      <c r="F31" s="79"/>
      <c r="G31" s="80"/>
      <c r="H31" s="13"/>
    </row>
    <row r="32" spans="1:8" ht="22.5" x14ac:dyDescent="0.25">
      <c r="A32" s="12"/>
      <c r="B32" s="50" t="s">
        <v>81</v>
      </c>
      <c r="C32" s="52">
        <f>C24</f>
        <v>1200000</v>
      </c>
      <c r="D32" s="52">
        <f>D24</f>
        <v>1800000</v>
      </c>
      <c r="E32" s="52">
        <f>E24</f>
        <v>3000000</v>
      </c>
      <c r="F32" s="52">
        <f>F24</f>
        <v>4500000</v>
      </c>
      <c r="G32" s="53">
        <f>G24</f>
        <v>6000000</v>
      </c>
      <c r="H32" s="13"/>
    </row>
    <row r="33" spans="1:8" x14ac:dyDescent="0.25">
      <c r="A33" s="12"/>
      <c r="B33" s="21" t="s">
        <v>20</v>
      </c>
      <c r="C33" s="58">
        <v>15000000</v>
      </c>
      <c r="D33" s="58">
        <v>20000000</v>
      </c>
      <c r="E33" s="58">
        <v>25000000</v>
      </c>
      <c r="F33" s="58">
        <v>30000000</v>
      </c>
      <c r="G33" s="59">
        <v>40000000</v>
      </c>
      <c r="H33" s="13"/>
    </row>
    <row r="34" spans="1:8" ht="12.6" customHeight="1" x14ac:dyDescent="0.25">
      <c r="A34" s="12"/>
      <c r="B34" s="22" t="s">
        <v>43</v>
      </c>
      <c r="C34" s="52">
        <f>C21</f>
        <v>2000000</v>
      </c>
      <c r="D34" s="52">
        <f>D21</f>
        <v>3000000</v>
      </c>
      <c r="E34" s="52">
        <f>E21</f>
        <v>5000000</v>
      </c>
      <c r="F34" s="52">
        <f>F21</f>
        <v>7500000</v>
      </c>
      <c r="G34" s="53">
        <f>G21</f>
        <v>10000000</v>
      </c>
      <c r="H34" s="13"/>
    </row>
    <row r="35" spans="1:8" ht="12.6" customHeight="1" x14ac:dyDescent="0.25">
      <c r="A35" s="12"/>
      <c r="B35" s="23" t="s">
        <v>42</v>
      </c>
      <c r="C35" s="78" t="str">
        <f>C26</f>
        <v>Chi trả đầy đủ</v>
      </c>
      <c r="D35" s="79"/>
      <c r="E35" s="79"/>
      <c r="F35" s="79"/>
      <c r="G35" s="80"/>
      <c r="H35" s="13"/>
    </row>
    <row r="36" spans="1:8" ht="12.6" customHeight="1" x14ac:dyDescent="0.25">
      <c r="A36" s="12"/>
      <c r="B36" s="23" t="s">
        <v>47</v>
      </c>
      <c r="C36" s="52">
        <f>C34/2</f>
        <v>1000000</v>
      </c>
      <c r="D36" s="52">
        <f t="shared" ref="D36:E36" si="12">D34/2</f>
        <v>1500000</v>
      </c>
      <c r="E36" s="52">
        <f t="shared" si="12"/>
        <v>2500000</v>
      </c>
      <c r="F36" s="52">
        <f t="shared" ref="F36:G36" si="13">F34/2</f>
        <v>3750000</v>
      </c>
      <c r="G36" s="53">
        <f t="shared" si="13"/>
        <v>5000000</v>
      </c>
      <c r="H36" s="13"/>
    </row>
    <row r="37" spans="1:8" ht="24" x14ac:dyDescent="0.25">
      <c r="A37" s="12"/>
      <c r="B37" s="23" t="s">
        <v>48</v>
      </c>
      <c r="C37" s="52">
        <f>C33*1%</f>
        <v>150000</v>
      </c>
      <c r="D37" s="52">
        <f t="shared" ref="D37:E37" si="14">D33*1%</f>
        <v>200000</v>
      </c>
      <c r="E37" s="52">
        <f t="shared" si="14"/>
        <v>250000</v>
      </c>
      <c r="F37" s="52">
        <f t="shared" ref="F37:G37" si="15">F33*1%</f>
        <v>300000</v>
      </c>
      <c r="G37" s="53">
        <f t="shared" si="15"/>
        <v>400000</v>
      </c>
      <c r="H37" s="13"/>
    </row>
    <row r="38" spans="1:8" ht="16.149999999999999" customHeight="1" x14ac:dyDescent="0.25">
      <c r="A38" s="12"/>
      <c r="B38" s="24" t="s">
        <v>21</v>
      </c>
      <c r="C38" s="6">
        <f>C19*10%</f>
        <v>4000000</v>
      </c>
      <c r="D38" s="6">
        <f>D19*10%</f>
        <v>6000000</v>
      </c>
      <c r="E38" s="6">
        <f>E19*10%</f>
        <v>10000000</v>
      </c>
      <c r="F38" s="6">
        <f>F19*10%</f>
        <v>15000000</v>
      </c>
      <c r="G38" s="33">
        <v>20000000</v>
      </c>
      <c r="H38" s="13"/>
    </row>
    <row r="39" spans="1:8" ht="13.5" customHeight="1" x14ac:dyDescent="0.25">
      <c r="A39" s="12"/>
      <c r="B39" s="45" t="s">
        <v>15</v>
      </c>
      <c r="C39" s="46"/>
      <c r="D39" s="47"/>
      <c r="E39" s="47"/>
      <c r="F39" s="48"/>
      <c r="G39" s="49"/>
      <c r="H39" s="13"/>
    </row>
    <row r="40" spans="1:8" ht="14.45" customHeight="1" x14ac:dyDescent="0.25">
      <c r="A40" s="12"/>
      <c r="B40" s="60" t="s">
        <v>22</v>
      </c>
      <c r="C40" s="78" t="s">
        <v>41</v>
      </c>
      <c r="D40" s="79"/>
      <c r="E40" s="79"/>
      <c r="F40" s="79"/>
      <c r="G40" s="80"/>
      <c r="H40" s="13"/>
    </row>
    <row r="41" spans="1:8" x14ac:dyDescent="0.25">
      <c r="A41" s="12"/>
      <c r="B41" s="60" t="s">
        <v>23</v>
      </c>
      <c r="C41" s="52">
        <f>C38*20%</f>
        <v>800000</v>
      </c>
      <c r="D41" s="61">
        <f>D38*20%</f>
        <v>1200000</v>
      </c>
      <c r="E41" s="52">
        <f>E38*20%</f>
        <v>2000000</v>
      </c>
      <c r="F41" s="52">
        <f>F38*20%</f>
        <v>3000000</v>
      </c>
      <c r="G41" s="53">
        <f t="shared" ref="G41" si="16">G38*20%</f>
        <v>4000000</v>
      </c>
      <c r="H41" s="13"/>
    </row>
    <row r="42" spans="1:8" ht="22.5" x14ac:dyDescent="0.25">
      <c r="A42" s="12"/>
      <c r="B42" s="51" t="s">
        <v>26</v>
      </c>
      <c r="C42" s="52">
        <f>C41*10%</f>
        <v>80000</v>
      </c>
      <c r="D42" s="52">
        <f t="shared" ref="D42:E42" si="17">D41*10%</f>
        <v>120000</v>
      </c>
      <c r="E42" s="52">
        <f t="shared" si="17"/>
        <v>200000</v>
      </c>
      <c r="F42" s="52">
        <f t="shared" ref="F42:G42" si="18">F41*10%</f>
        <v>300000</v>
      </c>
      <c r="G42" s="53">
        <f t="shared" si="18"/>
        <v>400000</v>
      </c>
      <c r="H42" s="13"/>
    </row>
    <row r="43" spans="1:8" x14ac:dyDescent="0.25">
      <c r="A43" s="12"/>
      <c r="B43" s="62" t="s">
        <v>25</v>
      </c>
      <c r="C43" s="63">
        <f>C41</f>
        <v>800000</v>
      </c>
      <c r="D43" s="63">
        <f t="shared" ref="D43:E43" si="19">D41</f>
        <v>1200000</v>
      </c>
      <c r="E43" s="63">
        <f t="shared" si="19"/>
        <v>2000000</v>
      </c>
      <c r="F43" s="63">
        <f t="shared" ref="F43:G43" si="20">F41</f>
        <v>3000000</v>
      </c>
      <c r="G43" s="64">
        <f t="shared" si="20"/>
        <v>4000000</v>
      </c>
      <c r="H43" s="13"/>
    </row>
    <row r="44" spans="1:8" ht="13.5" thickBot="1" x14ac:dyDescent="0.3">
      <c r="A44" s="12"/>
      <c r="B44" s="65" t="s">
        <v>24</v>
      </c>
      <c r="C44" s="66">
        <f>C43*0.5</f>
        <v>400000</v>
      </c>
      <c r="D44" s="66">
        <f t="shared" ref="D44:E44" si="21">D43*0.5</f>
        <v>600000</v>
      </c>
      <c r="E44" s="66">
        <f t="shared" si="21"/>
        <v>1000000</v>
      </c>
      <c r="F44" s="66">
        <f t="shared" ref="F44:G44" si="22">F43*0.5</f>
        <v>1500000</v>
      </c>
      <c r="G44" s="67">
        <f t="shared" si="22"/>
        <v>2000000</v>
      </c>
      <c r="H44" s="13"/>
    </row>
    <row r="45" spans="1:8" s="11" customFormat="1" ht="15" customHeight="1" thickBot="1" x14ac:dyDescent="0.3">
      <c r="A45" s="14"/>
      <c r="B45" s="141" t="s">
        <v>39</v>
      </c>
      <c r="C45" s="142"/>
      <c r="D45" s="142"/>
      <c r="E45" s="142"/>
      <c r="F45" s="142"/>
      <c r="G45" s="143"/>
      <c r="H45" s="15"/>
    </row>
    <row r="46" spans="1:8" s="11" customFormat="1" ht="15" customHeight="1" x14ac:dyDescent="0.25">
      <c r="A46" s="14"/>
      <c r="B46" s="36" t="s">
        <v>27</v>
      </c>
      <c r="C46" s="144" t="s">
        <v>28</v>
      </c>
      <c r="D46" s="145"/>
      <c r="E46" s="145"/>
      <c r="F46" s="145"/>
      <c r="G46" s="146"/>
      <c r="H46" s="15"/>
    </row>
    <row r="47" spans="1:8" s="11" customFormat="1" x14ac:dyDescent="0.25">
      <c r="A47" s="14"/>
      <c r="B47" s="37" t="s">
        <v>29</v>
      </c>
      <c r="C47" s="147" t="s">
        <v>57</v>
      </c>
      <c r="D47" s="148"/>
      <c r="E47" s="148"/>
      <c r="F47" s="148"/>
      <c r="G47" s="149"/>
      <c r="H47" s="15"/>
    </row>
    <row r="48" spans="1:8" s="11" customFormat="1" x14ac:dyDescent="0.25">
      <c r="A48" s="14"/>
      <c r="B48" s="38" t="s">
        <v>30</v>
      </c>
      <c r="C48" s="112" t="s">
        <v>58</v>
      </c>
      <c r="D48" s="113"/>
      <c r="E48" s="113"/>
      <c r="F48" s="113"/>
      <c r="G48" s="114"/>
      <c r="H48" s="15"/>
    </row>
    <row r="49" spans="1:8" s="11" customFormat="1" x14ac:dyDescent="0.25">
      <c r="A49" s="14"/>
      <c r="B49" s="38" t="s">
        <v>31</v>
      </c>
      <c r="C49" s="112" t="s">
        <v>32</v>
      </c>
      <c r="D49" s="113"/>
      <c r="E49" s="113"/>
      <c r="F49" s="113"/>
      <c r="G49" s="114"/>
      <c r="H49" s="15"/>
    </row>
    <row r="50" spans="1:8" s="11" customFormat="1" x14ac:dyDescent="0.25">
      <c r="A50" s="14"/>
      <c r="B50" s="39" t="s">
        <v>33</v>
      </c>
      <c r="C50" s="112" t="s">
        <v>34</v>
      </c>
      <c r="D50" s="113"/>
      <c r="E50" s="113"/>
      <c r="F50" s="113"/>
      <c r="G50" s="114"/>
      <c r="H50" s="15"/>
    </row>
    <row r="51" spans="1:8" s="11" customFormat="1" x14ac:dyDescent="0.25">
      <c r="A51" s="14"/>
      <c r="B51" s="39" t="s">
        <v>35</v>
      </c>
      <c r="C51" s="112" t="s">
        <v>34</v>
      </c>
      <c r="D51" s="113"/>
      <c r="E51" s="113"/>
      <c r="F51" s="113"/>
      <c r="G51" s="114"/>
      <c r="H51" s="15"/>
    </row>
    <row r="52" spans="1:8" s="11" customFormat="1" x14ac:dyDescent="0.25">
      <c r="A52" s="14"/>
      <c r="B52" s="38" t="s">
        <v>36</v>
      </c>
      <c r="C52" s="112" t="s">
        <v>59</v>
      </c>
      <c r="D52" s="113"/>
      <c r="E52" s="113"/>
      <c r="F52" s="113"/>
      <c r="G52" s="114"/>
      <c r="H52" s="15"/>
    </row>
    <row r="53" spans="1:8" s="11" customFormat="1" x14ac:dyDescent="0.25">
      <c r="A53" s="14"/>
      <c r="B53" s="39" t="s">
        <v>37</v>
      </c>
      <c r="C53" s="115" t="s">
        <v>34</v>
      </c>
      <c r="D53" s="116"/>
      <c r="E53" s="116"/>
      <c r="F53" s="116"/>
      <c r="G53" s="117"/>
      <c r="H53" s="15"/>
    </row>
    <row r="54" spans="1:8" s="11" customFormat="1" x14ac:dyDescent="0.25">
      <c r="A54" s="14"/>
      <c r="B54" s="40" t="s">
        <v>60</v>
      </c>
      <c r="C54" s="97" t="s">
        <v>61</v>
      </c>
      <c r="D54" s="98"/>
      <c r="E54" s="98"/>
      <c r="F54" s="98"/>
      <c r="G54" s="99"/>
      <c r="H54" s="15"/>
    </row>
    <row r="55" spans="1:8" s="11" customFormat="1" ht="14.45" customHeight="1" x14ac:dyDescent="0.25">
      <c r="A55" s="14"/>
      <c r="B55" s="40" t="s">
        <v>62</v>
      </c>
      <c r="C55" s="100" t="s">
        <v>61</v>
      </c>
      <c r="D55" s="101"/>
      <c r="E55" s="101"/>
      <c r="F55" s="101"/>
      <c r="G55" s="102"/>
      <c r="H55" s="15"/>
    </row>
    <row r="56" spans="1:8" s="11" customFormat="1" ht="15" customHeight="1" thickBot="1" x14ac:dyDescent="0.3">
      <c r="A56" s="14"/>
      <c r="B56" s="41" t="s">
        <v>63</v>
      </c>
      <c r="C56" s="103" t="s">
        <v>38</v>
      </c>
      <c r="D56" s="104"/>
      <c r="E56" s="104"/>
      <c r="F56" s="104"/>
      <c r="G56" s="105"/>
      <c r="H56" s="15"/>
    </row>
    <row r="57" spans="1:8" s="11" customFormat="1" ht="15" customHeight="1" thickBot="1" x14ac:dyDescent="0.3">
      <c r="A57" s="14"/>
      <c r="B57" s="106" t="s">
        <v>64</v>
      </c>
      <c r="C57" s="107"/>
      <c r="D57" s="107"/>
      <c r="E57" s="107"/>
      <c r="F57" s="107"/>
      <c r="G57" s="108"/>
      <c r="H57" s="15"/>
    </row>
    <row r="58" spans="1:8" s="11" customFormat="1" x14ac:dyDescent="0.25">
      <c r="A58" s="14"/>
      <c r="B58" s="93" t="s">
        <v>65</v>
      </c>
      <c r="C58" s="109" t="s">
        <v>66</v>
      </c>
      <c r="D58" s="110"/>
      <c r="E58" s="110"/>
      <c r="F58" s="110"/>
      <c r="G58" s="111"/>
      <c r="H58" s="15"/>
    </row>
    <row r="59" spans="1:8" s="11" customFormat="1" x14ac:dyDescent="0.25">
      <c r="A59" s="14"/>
      <c r="B59" s="94"/>
      <c r="C59" s="112" t="s">
        <v>67</v>
      </c>
      <c r="D59" s="113"/>
      <c r="E59" s="113"/>
      <c r="F59" s="113"/>
      <c r="G59" s="114"/>
      <c r="H59" s="15"/>
    </row>
    <row r="60" spans="1:8" s="11" customFormat="1" x14ac:dyDescent="0.25">
      <c r="A60" s="14"/>
      <c r="B60" s="94"/>
      <c r="C60" s="115" t="s">
        <v>68</v>
      </c>
      <c r="D60" s="116"/>
      <c r="E60" s="116"/>
      <c r="F60" s="116"/>
      <c r="G60" s="117"/>
      <c r="H60" s="15"/>
    </row>
    <row r="61" spans="1:8" s="11" customFormat="1" x14ac:dyDescent="0.25">
      <c r="A61" s="14"/>
      <c r="B61" s="95" t="s">
        <v>35</v>
      </c>
      <c r="C61" s="118" t="s">
        <v>69</v>
      </c>
      <c r="D61" s="119"/>
      <c r="E61" s="119"/>
      <c r="F61" s="119"/>
      <c r="G61" s="120"/>
      <c r="H61" s="15"/>
    </row>
    <row r="62" spans="1:8" s="11" customFormat="1" ht="24" customHeight="1" x14ac:dyDescent="0.25">
      <c r="A62" s="14"/>
      <c r="B62" s="96"/>
      <c r="C62" s="121" t="s">
        <v>84</v>
      </c>
      <c r="D62" s="122"/>
      <c r="E62" s="122"/>
      <c r="F62" s="122"/>
      <c r="G62" s="123"/>
      <c r="H62" s="15"/>
    </row>
    <row r="63" spans="1:8" s="11" customFormat="1" x14ac:dyDescent="0.25">
      <c r="A63" s="14"/>
      <c r="B63" s="95" t="s">
        <v>70</v>
      </c>
      <c r="C63" s="118" t="s">
        <v>71</v>
      </c>
      <c r="D63" s="119"/>
      <c r="E63" s="119"/>
      <c r="F63" s="119"/>
      <c r="G63" s="120"/>
      <c r="H63" s="15"/>
    </row>
    <row r="64" spans="1:8" s="11" customFormat="1" ht="23.45" customHeight="1" x14ac:dyDescent="0.25">
      <c r="A64" s="14"/>
      <c r="B64" s="96"/>
      <c r="C64" s="121" t="s">
        <v>84</v>
      </c>
      <c r="D64" s="122"/>
      <c r="E64" s="122"/>
      <c r="F64" s="122"/>
      <c r="G64" s="123"/>
      <c r="H64" s="15"/>
    </row>
    <row r="65" spans="1:12" x14ac:dyDescent="0.25">
      <c r="A65" s="12"/>
      <c r="B65" s="35" t="s">
        <v>72</v>
      </c>
      <c r="C65" s="81" t="s">
        <v>73</v>
      </c>
      <c r="D65" s="82"/>
      <c r="E65" s="82"/>
      <c r="F65" s="82"/>
      <c r="G65" s="83"/>
      <c r="H65" s="13"/>
      <c r="I65" s="8"/>
      <c r="J65" s="8"/>
      <c r="K65" s="8"/>
      <c r="L65" s="8"/>
    </row>
    <row r="66" spans="1:12" ht="13.5" thickBot="1" x14ac:dyDescent="0.3">
      <c r="A66" s="14"/>
      <c r="B66" s="34" t="s">
        <v>74</v>
      </c>
      <c r="C66" s="84" t="s">
        <v>75</v>
      </c>
      <c r="D66" s="85"/>
      <c r="E66" s="85"/>
      <c r="F66" s="85"/>
      <c r="G66" s="86"/>
      <c r="H66" s="13"/>
      <c r="I66" s="8"/>
      <c r="J66" s="8"/>
      <c r="K66" s="8"/>
      <c r="L66" s="8"/>
    </row>
    <row r="67" spans="1:12" x14ac:dyDescent="0.25">
      <c r="A67" s="12"/>
      <c r="B67" s="30" t="s">
        <v>77</v>
      </c>
      <c r="C67" s="4" t="s">
        <v>8</v>
      </c>
      <c r="D67" s="4" t="s">
        <v>9</v>
      </c>
      <c r="E67" s="4" t="s">
        <v>10</v>
      </c>
      <c r="F67" s="4" t="s">
        <v>11</v>
      </c>
      <c r="G67" s="31" t="s">
        <v>51</v>
      </c>
      <c r="H67" s="13"/>
    </row>
    <row r="68" spans="1:12" ht="13.5" thickBot="1" x14ac:dyDescent="0.3">
      <c r="A68" s="14"/>
      <c r="B68" s="42" t="s">
        <v>76</v>
      </c>
      <c r="C68" s="43">
        <v>3990500</v>
      </c>
      <c r="D68" s="43">
        <v>5962750</v>
      </c>
      <c r="E68" s="43">
        <v>8510000</v>
      </c>
      <c r="F68" s="43">
        <v>11827750</v>
      </c>
      <c r="G68" s="44">
        <v>14266900</v>
      </c>
      <c r="H68" s="13"/>
    </row>
    <row r="69" spans="1:12" x14ac:dyDescent="0.25">
      <c r="A69" s="12"/>
      <c r="B69" s="5"/>
      <c r="C69" s="5"/>
      <c r="D69" s="5"/>
      <c r="E69" s="5"/>
      <c r="F69" s="5"/>
      <c r="G69" s="5"/>
      <c r="H69" s="13"/>
    </row>
    <row r="70" spans="1:12" customFormat="1" ht="15" x14ac:dyDescent="0.25">
      <c r="A70" s="87" t="s">
        <v>52</v>
      </c>
      <c r="B70" s="88"/>
      <c r="C70" s="88"/>
      <c r="D70" s="88"/>
      <c r="E70" s="88"/>
      <c r="F70" s="88"/>
      <c r="G70" s="88"/>
      <c r="H70" s="89"/>
    </row>
    <row r="71" spans="1:12" customFormat="1" ht="15" x14ac:dyDescent="0.25">
      <c r="A71" s="90" t="s">
        <v>54</v>
      </c>
      <c r="B71" s="91"/>
      <c r="C71" s="91"/>
      <c r="D71" s="91"/>
      <c r="E71" s="91"/>
      <c r="F71" s="91"/>
      <c r="G71" s="91"/>
      <c r="H71" s="92"/>
    </row>
    <row r="72" spans="1:12" customFormat="1" ht="15" x14ac:dyDescent="0.25">
      <c r="A72" s="90" t="s">
        <v>55</v>
      </c>
      <c r="B72" s="91"/>
      <c r="C72" s="91"/>
      <c r="D72" s="91"/>
      <c r="E72" s="91"/>
      <c r="F72" s="91"/>
      <c r="G72" s="91"/>
      <c r="H72" s="92"/>
    </row>
    <row r="73" spans="1:12" customFormat="1" ht="15.75" thickBot="1" x14ac:dyDescent="0.3">
      <c r="A73" s="75" t="s">
        <v>53</v>
      </c>
      <c r="B73" s="76"/>
      <c r="C73" s="76"/>
      <c r="D73" s="76"/>
      <c r="E73" s="76"/>
      <c r="F73" s="76"/>
      <c r="G73" s="76"/>
      <c r="H73" s="77"/>
    </row>
  </sheetData>
  <sheetProtection formatCells="0" formatColumns="0" formatRows="0" insertColumns="0" insertRows="0" insertHyperlinks="0" deleteColumns="0" deleteRows="0" sort="0" autoFilter="0" pivotTables="0"/>
  <mergeCells count="48">
    <mergeCell ref="C52:G52"/>
    <mergeCell ref="C23:G23"/>
    <mergeCell ref="F24:F25"/>
    <mergeCell ref="G24:G25"/>
    <mergeCell ref="B45:G45"/>
    <mergeCell ref="C46:G46"/>
    <mergeCell ref="C47:G47"/>
    <mergeCell ref="C51:G51"/>
    <mergeCell ref="C31:G31"/>
    <mergeCell ref="C35:G35"/>
    <mergeCell ref="C40:G40"/>
    <mergeCell ref="C53:G53"/>
    <mergeCell ref="A7:H7"/>
    <mergeCell ref="A1:E6"/>
    <mergeCell ref="D24:D25"/>
    <mergeCell ref="E24:E25"/>
    <mergeCell ref="A8:H8"/>
    <mergeCell ref="A14:H14"/>
    <mergeCell ref="C21:C22"/>
    <mergeCell ref="C24:C25"/>
    <mergeCell ref="D21:D22"/>
    <mergeCell ref="E21:E22"/>
    <mergeCell ref="F21:F22"/>
    <mergeCell ref="G21:G22"/>
    <mergeCell ref="C48:G48"/>
    <mergeCell ref="C49:G49"/>
    <mergeCell ref="C50:G50"/>
    <mergeCell ref="C60:G60"/>
    <mergeCell ref="C61:G61"/>
    <mergeCell ref="C62:G62"/>
    <mergeCell ref="C63:G63"/>
    <mergeCell ref="C64:G64"/>
    <mergeCell ref="A73:H73"/>
    <mergeCell ref="C26:G26"/>
    <mergeCell ref="C65:G65"/>
    <mergeCell ref="C66:G66"/>
    <mergeCell ref="A70:H70"/>
    <mergeCell ref="A71:H71"/>
    <mergeCell ref="A72:H72"/>
    <mergeCell ref="B58:B60"/>
    <mergeCell ref="B61:B62"/>
    <mergeCell ref="B63:B64"/>
    <mergeCell ref="C54:G54"/>
    <mergeCell ref="C55:G55"/>
    <mergeCell ref="C56:G56"/>
    <mergeCell ref="B57:G57"/>
    <mergeCell ref="C58:G58"/>
    <mergeCell ref="C59:G59"/>
  </mergeCells>
  <hyperlinks>
    <hyperlink ref="A73" r:id="rId1" display="http://www.athenaglobalconsulting.com/" xr:uid="{00000000-0004-0000-0000-000000000000}"/>
  </hyperlinks>
  <printOptions horizontalCentered="1" verticalCentered="1"/>
  <pageMargins left="0.25" right="0.25" top="0.75" bottom="0.75" header="0.3" footer="0.3"/>
  <pageSetup paperSize="9" scale="5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VNese</vt:lpstr>
      <vt:lpstr>VNese!Print_Area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dc:creator>
  <cp:lastModifiedBy>Emmanuel BOERISWYL</cp:lastModifiedBy>
  <cp:lastPrinted>2019-07-15T06:14:31Z</cp:lastPrinted>
  <dcterms:created xsi:type="dcterms:W3CDTF">2015-09-11T04:34:42Z</dcterms:created>
  <dcterms:modified xsi:type="dcterms:W3CDTF">2021-08-19T07:49:24Z</dcterms:modified>
</cp:coreProperties>
</file>